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Y:\全社共有\R6年度\共済\共済事務の手引き\書類作成ツール\R7\"/>
    </mc:Choice>
  </mc:AlternateContent>
  <xr:revisionPtr revIDLastSave="0" documentId="13_ncr:1_{EFE510A5-1B78-45DB-9CAE-5CD117ED7C14}" xr6:coauthVersionLast="47" xr6:coauthVersionMax="47" xr10:uidLastSave="{00000000-0000-0000-0000-000000000000}"/>
  <bookViews>
    <workbookView xWindow="-120" yWindow="-120" windowWidth="29040" windowHeight="15720" tabRatio="670" xr2:uid="{473E9713-0D15-4D3F-A5FE-7254943C7E1D}"/>
  </bookViews>
  <sheets>
    <sheet name="入力" sheetId="1" r:id="rId1"/>
    <sheet name="共済契約申込書(様式1)" sheetId="2" r:id="rId2"/>
    <sheet name="被共済者数及び共済掛金納入予定書(様式2-1)" sheetId="3" r:id="rId3"/>
    <sheet name="認定結果報告書 (小学校・義務前期)" sheetId="6" r:id="rId4"/>
    <sheet name="認定結果報告書 (中学校・義務後期)" sheetId="7" r:id="rId5"/>
  </sheets>
  <definedNames>
    <definedName name="_xlnm.Print_Area" localSheetId="1">'共済契約申込書(様式1)'!$A$1:$AP$40</definedName>
    <definedName name="_xlnm.Print_Area" localSheetId="3">'認定結果報告書 (小学校・義務前期)'!$A$1:$AP$38</definedName>
    <definedName name="_xlnm.Print_Area" localSheetId="4">'認定結果報告書 (中学校・義務後期)'!$A$1:$AP$38</definedName>
    <definedName name="_xlnm.Print_Area" localSheetId="2">'被共済者数及び共済掛金納入予定書(様式2-1)'!$A$1:$AT$45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27" i="3" l="1"/>
  <c r="AK26" i="3"/>
  <c r="AC34" i="1"/>
  <c r="D29" i="3" l="1"/>
  <c r="T33" i="1"/>
  <c r="T21" i="1"/>
  <c r="AA7" i="7"/>
  <c r="X7" i="7" s="1"/>
  <c r="AA7" i="6"/>
  <c r="X7" i="6" s="1"/>
  <c r="W6" i="7"/>
  <c r="W6" i="6"/>
  <c r="AM2" i="7"/>
  <c r="AM2" i="6"/>
  <c r="AJ2" i="7"/>
  <c r="AG2" i="7"/>
  <c r="AG2" i="6"/>
  <c r="BM23" i="1"/>
  <c r="BK29" i="1" s="1"/>
  <c r="BP29" i="1" s="1"/>
  <c r="AC35" i="7"/>
  <c r="AC35" i="6"/>
  <c r="AC34" i="7"/>
  <c r="AC34" i="6"/>
  <c r="Q35" i="7"/>
  <c r="Q35" i="6"/>
  <c r="Q34" i="7"/>
  <c r="Q34" i="6"/>
  <c r="AH29" i="7"/>
  <c r="AH29" i="6"/>
  <c r="AC27" i="7"/>
  <c r="AC27" i="6"/>
  <c r="AC26" i="7"/>
  <c r="AC26" i="6"/>
  <c r="Q27" i="7"/>
  <c r="Q27" i="6"/>
  <c r="Q26" i="7"/>
  <c r="Q26" i="6"/>
  <c r="AC20" i="7"/>
  <c r="AC20" i="6"/>
  <c r="AC19" i="7"/>
  <c r="AC19" i="6"/>
  <c r="Q20" i="7"/>
  <c r="Q19" i="7"/>
  <c r="W34" i="3"/>
  <c r="W33" i="3"/>
  <c r="AE27" i="3"/>
  <c r="W27" i="3"/>
  <c r="AE26" i="3"/>
  <c r="AE25" i="3"/>
  <c r="W26" i="3"/>
  <c r="W25" i="3"/>
  <c r="AG13" i="3"/>
  <c r="L13" i="3"/>
  <c r="Y23" i="2"/>
  <c r="Q28" i="7" l="1"/>
  <c r="AC21" i="7"/>
  <c r="AC28" i="7"/>
  <c r="AC29" i="7" s="1"/>
  <c r="W28" i="3"/>
  <c r="Q29" i="7"/>
  <c r="Q36" i="7"/>
  <c r="AC36" i="7"/>
  <c r="B35" i="2" l="1"/>
  <c r="L9" i="3"/>
  <c r="J13" i="2"/>
  <c r="D39" i="3" l="1"/>
  <c r="AA34" i="3"/>
  <c r="AA33" i="3"/>
  <c r="AK23" i="3"/>
  <c r="H5" i="2" l="1"/>
  <c r="W23" i="3"/>
  <c r="AK22" i="3" l="1"/>
  <c r="AE23" i="3" l="1"/>
  <c r="AE22" i="3"/>
  <c r="AE21" i="3"/>
  <c r="J16" i="2"/>
  <c r="D7" i="2"/>
  <c r="BM11" i="1"/>
  <c r="BK17" i="1" s="1"/>
  <c r="Q20" i="6"/>
  <c r="Q19" i="6"/>
  <c r="AJ2" i="6"/>
  <c r="L6" i="3"/>
  <c r="W22" i="3"/>
  <c r="W21" i="3"/>
  <c r="L10" i="3"/>
  <c r="AO3" i="3"/>
  <c r="AL3" i="3"/>
  <c r="AI3" i="3"/>
  <c r="BP17" i="1" l="1"/>
  <c r="Q28" i="6"/>
  <c r="AC21" i="6"/>
  <c r="AC28" i="6"/>
  <c r="Q36" i="6"/>
  <c r="AC36" i="6"/>
  <c r="L44" i="3"/>
  <c r="AG43" i="3"/>
  <c r="L43" i="3"/>
  <c r="L42" i="3"/>
  <c r="K38" i="2"/>
  <c r="Y22" i="2"/>
  <c r="AD39" i="2"/>
  <c r="K39" i="2"/>
  <c r="P15" i="2"/>
  <c r="L15" i="2"/>
  <c r="J14" i="2"/>
  <c r="AM2" i="2"/>
  <c r="AJ2" i="2"/>
  <c r="AG2" i="2"/>
  <c r="W24" i="3" l="1"/>
  <c r="AE24" i="3"/>
  <c r="W35" i="3"/>
  <c r="AC29" i="6" l="1"/>
  <c r="Q2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H4" authorId="0" shapeId="0" xr:uid="{D10BE67D-25F8-4346-8953-3873B058520B}">
      <text>
        <r>
          <rPr>
            <b/>
            <sz val="9"/>
            <color indexed="81"/>
            <rFont val="MS P ゴシック"/>
            <family val="3"/>
            <charset val="128"/>
          </rPr>
          <t>（入力例）
　〇〇市立△△学園</t>
        </r>
      </text>
    </comment>
  </commentList>
</comments>
</file>

<file path=xl/sharedStrings.xml><?xml version="1.0" encoding="utf-8"?>
<sst xmlns="http://schemas.openxmlformats.org/spreadsheetml/2006/main" count="291" uniqueCount="153">
  <si>
    <t>ご契約者情報</t>
    <rPh sb="1" eb="4">
      <t>ケイヤクシャ</t>
    </rPh>
    <rPh sb="4" eb="6">
      <t>ジョウホウ</t>
    </rPh>
    <phoneticPr fontId="1"/>
  </si>
  <si>
    <t>学校名</t>
    <rPh sb="0" eb="3">
      <t>ガッコウメイ</t>
    </rPh>
    <phoneticPr fontId="1"/>
  </si>
  <si>
    <t>学校長等名</t>
    <rPh sb="0" eb="3">
      <t>ガッコウチョウ</t>
    </rPh>
    <rPh sb="3" eb="4">
      <t>トウ</t>
    </rPh>
    <rPh sb="4" eb="5">
      <t>メイ</t>
    </rPh>
    <phoneticPr fontId="1"/>
  </si>
  <si>
    <t>所在地</t>
    <rPh sb="0" eb="3">
      <t>ショザイチ</t>
    </rPh>
    <phoneticPr fontId="1"/>
  </si>
  <si>
    <t>〒</t>
    <phoneticPr fontId="1"/>
  </si>
  <si>
    <t>-</t>
    <phoneticPr fontId="1"/>
  </si>
  <si>
    <t>要保護児童生徒</t>
    <rPh sb="0" eb="7">
      <t>ヨウホゴジドウセイト</t>
    </rPh>
    <phoneticPr fontId="1"/>
  </si>
  <si>
    <t>受領書兼証書の交付</t>
    <rPh sb="0" eb="3">
      <t>ジュリョウショ</t>
    </rPh>
    <rPh sb="3" eb="4">
      <t>ケン</t>
    </rPh>
    <rPh sb="4" eb="6">
      <t>ショウショ</t>
    </rPh>
    <rPh sb="7" eb="9">
      <t>コウフ</t>
    </rPh>
    <phoneticPr fontId="1"/>
  </si>
  <si>
    <t>【認定結果受取後】認定結果の報告</t>
    <rPh sb="1" eb="3">
      <t>ニンテイ</t>
    </rPh>
    <rPh sb="3" eb="5">
      <t>ケッカ</t>
    </rPh>
    <rPh sb="5" eb="8">
      <t>ウケトリゴ</t>
    </rPh>
    <rPh sb="9" eb="11">
      <t>ニンテイ</t>
    </rPh>
    <rPh sb="11" eb="13">
      <t>ケッカ</t>
    </rPh>
    <rPh sb="14" eb="16">
      <t>ホウコク</t>
    </rPh>
    <phoneticPr fontId="1"/>
  </si>
  <si>
    <t>様式1</t>
    <rPh sb="0" eb="2">
      <t>ヨウシキ</t>
    </rPh>
    <phoneticPr fontId="1"/>
  </si>
  <si>
    <t>令和</t>
    <rPh sb="0" eb="2">
      <t>レイワ</t>
    </rPh>
    <phoneticPr fontId="1"/>
  </si>
  <si>
    <t>年</t>
    <rPh sb="0" eb="1">
      <t>ネン</t>
    </rPh>
    <phoneticPr fontId="1"/>
  </si>
  <si>
    <t>月</t>
    <rPh sb="0" eb="1">
      <t>ツキ</t>
    </rPh>
    <phoneticPr fontId="1"/>
  </si>
  <si>
    <t>日</t>
    <rPh sb="0" eb="1">
      <t>ニチ</t>
    </rPh>
    <phoneticPr fontId="1"/>
  </si>
  <si>
    <t>一般財団法人岩手県学校安全互助会理事長 様</t>
    <rPh sb="0" eb="18">
      <t>イッパンザイダンホウジンイワテケンガッコウアンゼンゴジョカイリジ</t>
    </rPh>
    <rPh sb="18" eb="19">
      <t>チョウ</t>
    </rPh>
    <rPh sb="20" eb="21">
      <t>サマ</t>
    </rPh>
    <phoneticPr fontId="1"/>
  </si>
  <si>
    <t>年度 被共済者数及び共済掛金納入予定書</t>
    <rPh sb="0" eb="2">
      <t>ネンド</t>
    </rPh>
    <rPh sb="3" eb="8">
      <t>ヒキョウサイシャスウ</t>
    </rPh>
    <rPh sb="8" eb="9">
      <t>オヨ</t>
    </rPh>
    <rPh sb="10" eb="19">
      <t>キョウサイカケキンノウニュウヨテイショ</t>
    </rPh>
    <phoneticPr fontId="1"/>
  </si>
  <si>
    <t>年度の一般財団法人岩手県学校安全互助会共済に次のとおり申し込みます。</t>
    <phoneticPr fontId="1"/>
  </si>
  <si>
    <t>なお、被共済者が確定次第、別途報告します。</t>
    <rPh sb="3" eb="7">
      <t>ヒキョウサイシャ</t>
    </rPh>
    <rPh sb="8" eb="12">
      <t>カクテイシダイ</t>
    </rPh>
    <rPh sb="13" eb="15">
      <t>ベット</t>
    </rPh>
    <rPh sb="15" eb="17">
      <t>ホウコク</t>
    </rPh>
    <phoneticPr fontId="1"/>
  </si>
  <si>
    <t>記</t>
    <rPh sb="0" eb="1">
      <t>キ</t>
    </rPh>
    <phoneticPr fontId="1"/>
  </si>
  <si>
    <t>1 . 共済契約者</t>
    <rPh sb="4" eb="9">
      <t>キョウサイケイヤクシャ</t>
    </rPh>
    <phoneticPr fontId="1"/>
  </si>
  <si>
    <t>学校等名</t>
    <rPh sb="0" eb="3">
      <t>ガッ</t>
    </rPh>
    <rPh sb="3" eb="4">
      <t>メイ</t>
    </rPh>
    <phoneticPr fontId="1"/>
  </si>
  <si>
    <t>学校長等名</t>
    <rPh sb="0" eb="4">
      <t>ガッコウチョウトウ</t>
    </rPh>
    <rPh sb="4" eb="5">
      <t>メイ</t>
    </rPh>
    <phoneticPr fontId="1"/>
  </si>
  <si>
    <t>㊞</t>
    <phoneticPr fontId="1"/>
  </si>
  <si>
    <t>2 . 加入見込み者数（該当する区分に記入願います）</t>
    <rPh sb="4" eb="6">
      <t>カニュウ</t>
    </rPh>
    <rPh sb="6" eb="8">
      <t>ミコ</t>
    </rPh>
    <rPh sb="9" eb="10">
      <t>シャ</t>
    </rPh>
    <rPh sb="10" eb="11">
      <t>スウ</t>
    </rPh>
    <rPh sb="12" eb="14">
      <t>ガイトウ</t>
    </rPh>
    <rPh sb="16" eb="18">
      <t>クブン</t>
    </rPh>
    <rPh sb="19" eb="22">
      <t>キニュウネガ</t>
    </rPh>
    <phoneticPr fontId="1"/>
  </si>
  <si>
    <t>区分</t>
    <rPh sb="0" eb="2">
      <t>クブン</t>
    </rPh>
    <phoneticPr fontId="1"/>
  </si>
  <si>
    <t>共済掛金（年額）</t>
    <rPh sb="0" eb="4">
      <t>キョウサイカケキン</t>
    </rPh>
    <rPh sb="5" eb="7">
      <t>ネンガク</t>
    </rPh>
    <phoneticPr fontId="1"/>
  </si>
  <si>
    <t>加入見込み者数（人）</t>
    <rPh sb="0" eb="2">
      <t>カニュウ</t>
    </rPh>
    <rPh sb="2" eb="4">
      <t>ミコ</t>
    </rPh>
    <rPh sb="5" eb="7">
      <t>シャスウ</t>
    </rPh>
    <rPh sb="8" eb="9">
      <t>ニン</t>
    </rPh>
    <phoneticPr fontId="1"/>
  </si>
  <si>
    <t>備考</t>
    <rPh sb="0" eb="2">
      <t>ビコウ</t>
    </rPh>
    <phoneticPr fontId="1"/>
  </si>
  <si>
    <t>保育所、認定こども園、幼稚園</t>
    <rPh sb="0" eb="3">
      <t>ホイクショ</t>
    </rPh>
    <rPh sb="4" eb="6">
      <t>ニンテイ</t>
    </rPh>
    <rPh sb="9" eb="10">
      <t>エン</t>
    </rPh>
    <rPh sb="11" eb="14">
      <t>ヨウチエン</t>
    </rPh>
    <phoneticPr fontId="1"/>
  </si>
  <si>
    <t>小学校、義務教育学校前期課程</t>
    <rPh sb="0" eb="3">
      <t>ショウガッコウ</t>
    </rPh>
    <rPh sb="4" eb="8">
      <t>ギムキョウイク</t>
    </rPh>
    <rPh sb="8" eb="10">
      <t>ガッコウ</t>
    </rPh>
    <rPh sb="10" eb="14">
      <t>ゼンキカテイ</t>
    </rPh>
    <phoneticPr fontId="1"/>
  </si>
  <si>
    <t>中学校、義務教育学校後期課程</t>
    <rPh sb="0" eb="3">
      <t>チュウガッコウ</t>
    </rPh>
    <rPh sb="4" eb="10">
      <t>ギムキョウイクガッコウ</t>
    </rPh>
    <rPh sb="10" eb="14">
      <t>コウキカテイ</t>
    </rPh>
    <phoneticPr fontId="1"/>
  </si>
  <si>
    <t>高等学校</t>
    <rPh sb="0" eb="4">
      <t>コウトウガッコウ</t>
    </rPh>
    <phoneticPr fontId="1"/>
  </si>
  <si>
    <t>全日制、専攻科</t>
    <rPh sb="0" eb="2">
      <t>ゼンニチ</t>
    </rPh>
    <rPh sb="2" eb="3">
      <t>セイ</t>
    </rPh>
    <rPh sb="4" eb="7">
      <t>センコウカ</t>
    </rPh>
    <phoneticPr fontId="1"/>
  </si>
  <si>
    <t>定時制、特別専攻科</t>
    <rPh sb="0" eb="3">
      <t>テイジセイ</t>
    </rPh>
    <rPh sb="4" eb="9">
      <t>トクベツセンコウカ</t>
    </rPh>
    <phoneticPr fontId="1"/>
  </si>
  <si>
    <t>通信制</t>
    <rPh sb="0" eb="3">
      <t>ツウシンセイ</t>
    </rPh>
    <phoneticPr fontId="1"/>
  </si>
  <si>
    <t>特別支援学校</t>
    <rPh sb="0" eb="6">
      <t>トクベツシエンガッコウ</t>
    </rPh>
    <phoneticPr fontId="1"/>
  </si>
  <si>
    <t>幼稚部</t>
    <rPh sb="0" eb="3">
      <t>ヨウチブ</t>
    </rPh>
    <phoneticPr fontId="1"/>
  </si>
  <si>
    <t>小学部</t>
    <rPh sb="0" eb="3">
      <t>ショウガクブ</t>
    </rPh>
    <phoneticPr fontId="1"/>
  </si>
  <si>
    <t>中学部</t>
    <rPh sb="0" eb="3">
      <t>チュウガクブ</t>
    </rPh>
    <phoneticPr fontId="1"/>
  </si>
  <si>
    <t>高等部、専攻科</t>
    <rPh sb="0" eb="3">
      <t>コウトウブ</t>
    </rPh>
    <rPh sb="4" eb="7">
      <t>センコウカ</t>
    </rPh>
    <phoneticPr fontId="1"/>
  </si>
  <si>
    <t>高等専門学校</t>
    <rPh sb="0" eb="6">
      <t>コウトウセンモンガッコウ</t>
    </rPh>
    <phoneticPr fontId="1"/>
  </si>
  <si>
    <t>職・氏名</t>
    <rPh sb="0" eb="1">
      <t>ショク</t>
    </rPh>
    <rPh sb="2" eb="4">
      <t>シメイ</t>
    </rPh>
    <phoneticPr fontId="1"/>
  </si>
  <si>
    <t>電話番号</t>
    <rPh sb="0" eb="4">
      <t>デンワバンゴウ</t>
    </rPh>
    <phoneticPr fontId="1"/>
  </si>
  <si>
    <t>FAX番号</t>
    <rPh sb="3" eb="5">
      <t>バンゴウ</t>
    </rPh>
    <phoneticPr fontId="1"/>
  </si>
  <si>
    <t>メールアドレス</t>
    <phoneticPr fontId="1"/>
  </si>
  <si>
    <t>様式2-1（小中学校、義務教育学校用）</t>
    <rPh sb="0" eb="2">
      <t>ヨウシキ</t>
    </rPh>
    <rPh sb="6" eb="7">
      <t>ショウ</t>
    </rPh>
    <rPh sb="7" eb="10">
      <t>チュウガッコウ</t>
    </rPh>
    <rPh sb="11" eb="18">
      <t>ギムキョウイクガッコウヨウ</t>
    </rPh>
    <phoneticPr fontId="1"/>
  </si>
  <si>
    <t>2 . 被共済者数</t>
    <rPh sb="4" eb="8">
      <t>ヒキョウサイシャ</t>
    </rPh>
    <rPh sb="8" eb="9">
      <t>カズ</t>
    </rPh>
    <phoneticPr fontId="1"/>
  </si>
  <si>
    <t>学校在籍者数</t>
    <rPh sb="0" eb="2">
      <t>ガッコウ</t>
    </rPh>
    <rPh sb="2" eb="6">
      <t>ザイセキシャスウ</t>
    </rPh>
    <phoneticPr fontId="1"/>
  </si>
  <si>
    <t>人</t>
    <rPh sb="0" eb="1">
      <t>ニン</t>
    </rPh>
    <phoneticPr fontId="1"/>
  </si>
  <si>
    <t>被共済者数</t>
    <rPh sb="0" eb="5">
      <t>ヒキョウサイシャスウ</t>
    </rPh>
    <phoneticPr fontId="1"/>
  </si>
  <si>
    <t>人数
（人）</t>
    <rPh sb="0" eb="2">
      <t>ニンズウ</t>
    </rPh>
    <rPh sb="4" eb="5">
      <t>ニン</t>
    </rPh>
    <phoneticPr fontId="1"/>
  </si>
  <si>
    <t>一般</t>
    <rPh sb="0" eb="2">
      <t>イッパン</t>
    </rPh>
    <phoneticPr fontId="1"/>
  </si>
  <si>
    <t>減免措置</t>
    <rPh sb="0" eb="4">
      <t>ゲンメンソチ</t>
    </rPh>
    <phoneticPr fontId="1"/>
  </si>
  <si>
    <t>要保護</t>
    <rPh sb="0" eb="3">
      <t>ヨウホゴ</t>
    </rPh>
    <phoneticPr fontId="1"/>
  </si>
  <si>
    <t>準要保護</t>
    <rPh sb="0" eb="1">
      <t>ジュン</t>
    </rPh>
    <rPh sb="1" eb="4">
      <t>ヨウホゴ</t>
    </rPh>
    <phoneticPr fontId="1"/>
  </si>
  <si>
    <t>計</t>
    <rPh sb="0" eb="1">
      <t>ケイ</t>
    </rPh>
    <phoneticPr fontId="1"/>
  </si>
  <si>
    <t>（2）【申請中】認定が済んでいない要保護及び準要保護児童生徒の内訳</t>
    <rPh sb="4" eb="7">
      <t>シンセイチュウ</t>
    </rPh>
    <rPh sb="8" eb="10">
      <t>ニンテイ</t>
    </rPh>
    <rPh sb="11" eb="12">
      <t>ス</t>
    </rPh>
    <rPh sb="17" eb="20">
      <t>ヨウホゴ</t>
    </rPh>
    <rPh sb="20" eb="21">
      <t>オヨ</t>
    </rPh>
    <rPh sb="22" eb="30">
      <t>ジュンヨウホゴジドウセイト</t>
    </rPh>
    <rPh sb="31" eb="33">
      <t>ウチワケ</t>
    </rPh>
    <phoneticPr fontId="1"/>
  </si>
  <si>
    <t>準要保護</t>
    <rPh sb="0" eb="4">
      <t>ジュンヨウホゴ</t>
    </rPh>
    <phoneticPr fontId="1"/>
  </si>
  <si>
    <t>4 . 共済掛金受領書兼共済証書の交付希望（希望する場合、□に✓をいれてください。）</t>
    <rPh sb="4" eb="11">
      <t>キョウサイカケキンジュリョウショ</t>
    </rPh>
    <rPh sb="11" eb="12">
      <t>ケン</t>
    </rPh>
    <rPh sb="12" eb="16">
      <t>キョウサイショウショ</t>
    </rPh>
    <rPh sb="17" eb="21">
      <t>コウフキボウ</t>
    </rPh>
    <rPh sb="22" eb="24">
      <t>キボウ</t>
    </rPh>
    <rPh sb="26" eb="28">
      <t>バアイ</t>
    </rPh>
    <phoneticPr fontId="1"/>
  </si>
  <si>
    <t>…</t>
    <phoneticPr fontId="1"/>
  </si>
  <si>
    <t>交付を希望する</t>
    <rPh sb="0" eb="2">
      <t>コウフ</t>
    </rPh>
    <rPh sb="3" eb="5">
      <t>キボウ</t>
    </rPh>
    <phoneticPr fontId="1"/>
  </si>
  <si>
    <t>5 . 担当者</t>
    <rPh sb="4" eb="7">
      <t>タントウシャ</t>
    </rPh>
    <phoneticPr fontId="1"/>
  </si>
  <si>
    <t>要保護・準要保護の認定結果について（報告）</t>
    <rPh sb="0" eb="3">
      <t>ヨウホゴ</t>
    </rPh>
    <rPh sb="4" eb="8">
      <t>ジュンヨウホゴ</t>
    </rPh>
    <rPh sb="9" eb="11">
      <t>ニンテイ</t>
    </rPh>
    <rPh sb="11" eb="13">
      <t>ケッカ</t>
    </rPh>
    <rPh sb="18" eb="20">
      <t>ホウコク</t>
    </rPh>
    <phoneticPr fontId="1"/>
  </si>
  <si>
    <t>　先に報告した被共済者数において、要保護・準要保護の認定が済んでいなかった児童生徒に</t>
    <phoneticPr fontId="1"/>
  </si>
  <si>
    <t>ついて、今般、認定が終了したのでその結果を報告します。</t>
    <phoneticPr fontId="1"/>
  </si>
  <si>
    <t>1 . 認定結果</t>
    <rPh sb="4" eb="6">
      <t>ニンテイ</t>
    </rPh>
    <rPh sb="6" eb="8">
      <t>ケッカ</t>
    </rPh>
    <phoneticPr fontId="1"/>
  </si>
  <si>
    <t>2 . 共済掛金の納入（納入者、納入額、納入予定日）</t>
    <rPh sb="4" eb="6">
      <t>キョウサイ</t>
    </rPh>
    <rPh sb="6" eb="8">
      <t>カケキン</t>
    </rPh>
    <rPh sb="9" eb="11">
      <t>ノウニュウ</t>
    </rPh>
    <rPh sb="12" eb="14">
      <t>ノウニュウ</t>
    </rPh>
    <rPh sb="14" eb="15">
      <t>シャ</t>
    </rPh>
    <rPh sb="16" eb="18">
      <t>ノウニュウ</t>
    </rPh>
    <rPh sb="18" eb="19">
      <t>ガク</t>
    </rPh>
    <rPh sb="20" eb="22">
      <t>ノウニュウ</t>
    </rPh>
    <rPh sb="22" eb="24">
      <t>ヨテイ</t>
    </rPh>
    <rPh sb="24" eb="25">
      <t>ビ</t>
    </rPh>
    <phoneticPr fontId="1"/>
  </si>
  <si>
    <t>（1）学校から納入する分</t>
    <rPh sb="3" eb="5">
      <t>ガッコウ</t>
    </rPh>
    <rPh sb="7" eb="9">
      <t>ノウニュウ</t>
    </rPh>
    <rPh sb="11" eb="12">
      <t>ブン</t>
    </rPh>
    <phoneticPr fontId="1"/>
  </si>
  <si>
    <t>人数</t>
    <rPh sb="0" eb="2">
      <t>ニンズウ</t>
    </rPh>
    <phoneticPr fontId="1"/>
  </si>
  <si>
    <t>掛金単価</t>
    <rPh sb="0" eb="2">
      <t>カケキン</t>
    </rPh>
    <rPh sb="2" eb="4">
      <t>タンカ</t>
    </rPh>
    <phoneticPr fontId="1"/>
  </si>
  <si>
    <t>納入金額</t>
    <rPh sb="0" eb="4">
      <t>ノウニュウキンガク</t>
    </rPh>
    <phoneticPr fontId="1"/>
  </si>
  <si>
    <t>納入予定日</t>
    <rPh sb="0" eb="5">
      <t>ノウニュウヨテイビ</t>
    </rPh>
    <phoneticPr fontId="1"/>
  </si>
  <si>
    <t>一般児童生徒</t>
    <rPh sb="0" eb="2">
      <t>イッパン</t>
    </rPh>
    <rPh sb="2" eb="4">
      <t>ジドウ</t>
    </rPh>
    <rPh sb="4" eb="6">
      <t>セイト</t>
    </rPh>
    <phoneticPr fontId="1"/>
  </si>
  <si>
    <t>準要保護児童生徒</t>
    <rPh sb="0" eb="1">
      <t>ジュン</t>
    </rPh>
    <rPh sb="1" eb="8">
      <t>ヨウホゴジドウセイト</t>
    </rPh>
    <phoneticPr fontId="1"/>
  </si>
  <si>
    <t>（2）教育委員会から納入する分</t>
    <rPh sb="3" eb="8">
      <t>キョウイクイインカイ</t>
    </rPh>
    <rPh sb="10" eb="12">
      <t>ノウニュウ</t>
    </rPh>
    <rPh sb="14" eb="15">
      <t>ブン</t>
    </rPh>
    <phoneticPr fontId="1"/>
  </si>
  <si>
    <t>月</t>
    <rPh sb="0" eb="1">
      <t>ガツ</t>
    </rPh>
    <phoneticPr fontId="1"/>
  </si>
  <si>
    <t>日</t>
    <rPh sb="0" eb="1">
      <t>ニチ</t>
    </rPh>
    <phoneticPr fontId="1"/>
  </si>
  <si>
    <t>電話番号</t>
    <rPh sb="0" eb="4">
      <t>デンワバンゴウ</t>
    </rPh>
    <phoneticPr fontId="1"/>
  </si>
  <si>
    <t>FAX番号</t>
    <rPh sb="3" eb="5">
      <t>バンゴウ</t>
    </rPh>
    <phoneticPr fontId="1"/>
  </si>
  <si>
    <t>ご担当者情報</t>
    <rPh sb="1" eb="4">
      <t>タントウシャ</t>
    </rPh>
    <rPh sb="4" eb="6">
      <t>ジョウホウ</t>
    </rPh>
    <phoneticPr fontId="1"/>
  </si>
  <si>
    <t>氏名</t>
  </si>
  <si>
    <t>職名</t>
  </si>
  <si>
    <t>メール</t>
  </si>
  <si>
    <t>作成日</t>
    <rPh sb="0" eb="2">
      <t>サクセイ</t>
    </rPh>
    <rPh sb="2" eb="3">
      <t>ビ</t>
    </rPh>
    <phoneticPr fontId="1"/>
  </si>
  <si>
    <t>4 . 担当者</t>
    <rPh sb="4" eb="7">
      <t>タントウシャ</t>
    </rPh>
    <phoneticPr fontId="1"/>
  </si>
  <si>
    <t>納入予定額
（円）</t>
    <rPh sb="0" eb="2">
      <t>ノウニュウ</t>
    </rPh>
    <rPh sb="2" eb="5">
      <t>ヨテイガク</t>
    </rPh>
    <rPh sb="7" eb="8">
      <t>エン</t>
    </rPh>
    <phoneticPr fontId="1"/>
  </si>
  <si>
    <t>単価
(円)</t>
    <rPh sb="0" eb="2">
      <t>タンカ</t>
    </rPh>
    <rPh sb="4" eb="5">
      <t>エン</t>
    </rPh>
    <phoneticPr fontId="1"/>
  </si>
  <si>
    <t>小学校
（又は義務教育学校前期課程）</t>
    <rPh sb="0" eb="3">
      <t>ショウガッコウ</t>
    </rPh>
    <rPh sb="5" eb="6">
      <t>マタ</t>
    </rPh>
    <rPh sb="7" eb="13">
      <t>ギムキョウイクガッコウ</t>
    </rPh>
    <rPh sb="13" eb="15">
      <t>ゼンキ</t>
    </rPh>
    <rPh sb="15" eb="17">
      <t>カテイ</t>
    </rPh>
    <phoneticPr fontId="1"/>
  </si>
  <si>
    <t>中学校
（又は義務教育学校後期課程）</t>
    <rPh sb="0" eb="3">
      <t>チュウガッコウ</t>
    </rPh>
    <rPh sb="5" eb="6">
      <t>マタ</t>
    </rPh>
    <rPh sb="7" eb="13">
      <t>ギムキョウイクガッコウ</t>
    </rPh>
    <rPh sb="13" eb="15">
      <t>コウキ</t>
    </rPh>
    <rPh sb="15" eb="17">
      <t>カテイ</t>
    </rPh>
    <phoneticPr fontId="1"/>
  </si>
  <si>
    <t>3 . 共済掛金の納入</t>
    <rPh sb="4" eb="8">
      <t>キョウサイカケキン</t>
    </rPh>
    <rPh sb="9" eb="11">
      <t>ノウニュウ</t>
    </rPh>
    <phoneticPr fontId="1"/>
  </si>
  <si>
    <t>※5月1日現在において在籍する児童生徒等の共済掛金の内訳を記入願います。</t>
    <phoneticPr fontId="1"/>
  </si>
  <si>
    <t>（基準日は独立行政法人日本スポーツ振興センター法施行令によるもの）</t>
    <phoneticPr fontId="1"/>
  </si>
  <si>
    <t>（注) 全ての認定結果通知後にその内訳について必ずご報告ください</t>
    <phoneticPr fontId="1"/>
  </si>
  <si>
    <t>3 . 備考</t>
    <rPh sb="4" eb="6">
      <t>ビコウ</t>
    </rPh>
    <phoneticPr fontId="1"/>
  </si>
  <si>
    <t>納入者</t>
    <rPh sb="0" eb="3">
      <t>ノウニュウシャ</t>
    </rPh>
    <phoneticPr fontId="1"/>
  </si>
  <si>
    <r>
      <t>【</t>
    </r>
    <r>
      <rPr>
        <b/>
        <sz val="10"/>
        <color theme="1"/>
        <rFont val="HG丸ｺﾞｼｯｸM-PRO"/>
        <family val="3"/>
        <charset val="128"/>
      </rPr>
      <t>3月31日</t>
    </r>
    <r>
      <rPr>
        <sz val="10"/>
        <color theme="1"/>
        <rFont val="HG丸ｺﾞｼｯｸM-PRO"/>
        <family val="3"/>
        <charset val="128"/>
      </rPr>
      <t>期限】共済契約申込書について</t>
    </r>
    <rPh sb="2" eb="3">
      <t>ガツ</t>
    </rPh>
    <rPh sb="5" eb="6">
      <t>ニチ</t>
    </rPh>
    <rPh sb="6" eb="8">
      <t>キゲン</t>
    </rPh>
    <rPh sb="9" eb="11">
      <t>キョウサイ</t>
    </rPh>
    <rPh sb="11" eb="13">
      <t>ケイヤク</t>
    </rPh>
    <rPh sb="13" eb="15">
      <t>モウシコミ</t>
    </rPh>
    <rPh sb="15" eb="16">
      <t>ショ</t>
    </rPh>
    <phoneticPr fontId="1"/>
  </si>
  <si>
    <r>
      <t>【</t>
    </r>
    <r>
      <rPr>
        <b/>
        <sz val="10"/>
        <color theme="1"/>
        <rFont val="HG丸ｺﾞｼｯｸM-PRO"/>
        <family val="3"/>
        <charset val="128"/>
      </rPr>
      <t>5月31日</t>
    </r>
    <r>
      <rPr>
        <sz val="10"/>
        <color theme="1"/>
        <rFont val="HG丸ｺﾞｼｯｸM-PRO"/>
        <family val="3"/>
        <charset val="128"/>
      </rPr>
      <t>期限】被共済者数及び共済掛金納入予定書</t>
    </r>
    <rPh sb="2" eb="3">
      <t>ガツ</t>
    </rPh>
    <rPh sb="5" eb="6">
      <t>ニチ</t>
    </rPh>
    <rPh sb="6" eb="8">
      <t>キゲン</t>
    </rPh>
    <rPh sb="9" eb="14">
      <t>ヒキョウサイシャスウ</t>
    </rPh>
    <rPh sb="14" eb="15">
      <t>オヨ</t>
    </rPh>
    <rPh sb="16" eb="25">
      <t>キョウサイカケキンノウニュウヨテイショ</t>
    </rPh>
    <phoneticPr fontId="1"/>
  </si>
  <si>
    <t>令和</t>
    <rPh sb="0" eb="2">
      <t>レイワ</t>
    </rPh>
    <phoneticPr fontId="1"/>
  </si>
  <si>
    <t>　なお、この認定結果をふまえて所定の共済掛金を下記２により納入します。</t>
    <phoneticPr fontId="1"/>
  </si>
  <si>
    <t>（1）【確定分】5月31日までに納入する掛金</t>
    <rPh sb="4" eb="6">
      <t>カクテイ</t>
    </rPh>
    <rPh sb="6" eb="7">
      <t>ブン</t>
    </rPh>
    <rPh sb="9" eb="10">
      <t>ガツ</t>
    </rPh>
    <rPh sb="12" eb="13">
      <t>ニチ</t>
    </rPh>
    <rPh sb="16" eb="18">
      <t>ノウニュウ</t>
    </rPh>
    <rPh sb="20" eb="22">
      <t>カケキン</t>
    </rPh>
    <phoneticPr fontId="1"/>
  </si>
  <si>
    <r>
      <t>（注）被共済者名簿を添付すること。</t>
    </r>
    <r>
      <rPr>
        <b/>
        <sz val="10"/>
        <color theme="1"/>
        <rFont val="游ゴシック"/>
        <family val="3"/>
        <charset val="128"/>
        <scheme val="minor"/>
      </rPr>
      <t>（全員加入の場合は添付不要）</t>
    </r>
    <rPh sb="3" eb="7">
      <t>ヒキョウサイシャ</t>
    </rPh>
    <rPh sb="7" eb="9">
      <t>メイボ</t>
    </rPh>
    <rPh sb="10" eb="12">
      <t>テンプ</t>
    </rPh>
    <rPh sb="18" eb="20">
      <t>ゼンイン</t>
    </rPh>
    <rPh sb="20" eb="22">
      <t>カニュウ</t>
    </rPh>
    <rPh sb="23" eb="25">
      <t>バアイ</t>
    </rPh>
    <rPh sb="26" eb="30">
      <t>テンプフヨウ</t>
    </rPh>
    <phoneticPr fontId="1"/>
  </si>
  <si>
    <t>申請中の児童生徒</t>
    <rPh sb="0" eb="3">
      <t>シンセイチュウ</t>
    </rPh>
    <rPh sb="4" eb="8">
      <t>ジドウセイト</t>
    </rPh>
    <phoneticPr fontId="1"/>
  </si>
  <si>
    <t>認否判定</t>
    <rPh sb="0" eb="2">
      <t>ニンピ</t>
    </rPh>
    <rPh sb="2" eb="4">
      <t>ハンテイ</t>
    </rPh>
    <phoneticPr fontId="1"/>
  </si>
  <si>
    <t>要保護認定された児童生徒</t>
    <rPh sb="0" eb="3">
      <t>ヨウホゴ</t>
    </rPh>
    <rPh sb="3" eb="5">
      <t>ニンテイ</t>
    </rPh>
    <rPh sb="8" eb="10">
      <t>ジドウ</t>
    </rPh>
    <rPh sb="10" eb="12">
      <t>セイト</t>
    </rPh>
    <phoneticPr fontId="1"/>
  </si>
  <si>
    <t>準要保護認定された児童生徒</t>
    <rPh sb="0" eb="1">
      <t>ジュン</t>
    </rPh>
    <rPh sb="1" eb="4">
      <t>ヨウホゴ</t>
    </rPh>
    <rPh sb="4" eb="6">
      <t>ニンテイ</t>
    </rPh>
    <rPh sb="9" eb="11">
      <t>ジドウ</t>
    </rPh>
    <rPh sb="11" eb="13">
      <t>セイト</t>
    </rPh>
    <phoneticPr fontId="1"/>
  </si>
  <si>
    <t>申請中の人数</t>
    <rPh sb="0" eb="3">
      <t>シンセイチュウ</t>
    </rPh>
    <rPh sb="4" eb="6">
      <t>ニンズウ</t>
    </rPh>
    <phoneticPr fontId="1"/>
  </si>
  <si>
    <t>否認定となった児童生徒</t>
    <rPh sb="0" eb="1">
      <t>ヒ</t>
    </rPh>
    <rPh sb="1" eb="3">
      <t>ニンテイ</t>
    </rPh>
    <rPh sb="7" eb="11">
      <t>ジドウセイト</t>
    </rPh>
    <phoneticPr fontId="1"/>
  </si>
  <si>
    <r>
      <t>基準日時点で</t>
    </r>
    <r>
      <rPr>
        <sz val="14"/>
        <color theme="1"/>
        <rFont val="HG丸ｺﾞｼｯｸM-PRO"/>
        <family val="3"/>
        <charset val="128"/>
      </rPr>
      <t>［</t>
    </r>
    <rPh sb="0" eb="3">
      <t>キジュンビ</t>
    </rPh>
    <rPh sb="3" eb="5">
      <t>ジテン</t>
    </rPh>
    <phoneticPr fontId="1"/>
  </si>
  <si>
    <t>(一財)岩手県学校安全互助会　　TEL (019)654-3027　　FAX (019)656-1675</t>
    <rPh sb="1" eb="3">
      <t>イチザイ</t>
    </rPh>
    <rPh sb="4" eb="14">
      <t>イワテケンガッコウアンゼンゴジョカイ</t>
    </rPh>
    <phoneticPr fontId="1"/>
  </si>
  <si>
    <r>
      <t>基準となる日は</t>
    </r>
    <r>
      <rPr>
        <b/>
        <sz val="10"/>
        <color rgb="FFFF0000"/>
        <rFont val="HG丸ｺﾞｼｯｸM-PRO"/>
        <family val="3"/>
        <charset val="128"/>
      </rPr>
      <t>5月1日です</t>
    </r>
    <r>
      <rPr>
        <sz val="10"/>
        <color rgb="FFFF0000"/>
        <rFont val="HG丸ｺﾞｼｯｸM-PRO"/>
        <family val="3"/>
        <charset val="128"/>
      </rPr>
      <t xml:space="preserve">
その時点において在籍する児童について入力してください</t>
    </r>
    <rPh sb="0" eb="2">
      <t>キジュン</t>
    </rPh>
    <rPh sb="5" eb="6">
      <t>ヒ</t>
    </rPh>
    <rPh sb="8" eb="9">
      <t>ガツ</t>
    </rPh>
    <rPh sb="10" eb="11">
      <t>ニチ</t>
    </rPh>
    <rPh sb="16" eb="18">
      <t>ジテン</t>
    </rPh>
    <rPh sb="22" eb="24">
      <t>ザイセキ</t>
    </rPh>
    <rPh sb="26" eb="28">
      <t>ジドウ</t>
    </rPh>
    <rPh sb="32" eb="34">
      <t>ニュウリョク</t>
    </rPh>
    <phoneticPr fontId="1"/>
  </si>
  <si>
    <t>（申請中の人数報告についての備考）</t>
    <rPh sb="1" eb="4">
      <t>シンセイチュウ</t>
    </rPh>
    <rPh sb="5" eb="7">
      <t>ニンズウ</t>
    </rPh>
    <rPh sb="7" eb="9">
      <t>ホウコク</t>
    </rPh>
    <rPh sb="14" eb="16">
      <t>ビコウ</t>
    </rPh>
    <phoneticPr fontId="1"/>
  </si>
  <si>
    <t>）</t>
    <phoneticPr fontId="1"/>
  </si>
  <si>
    <t>（</t>
    <phoneticPr fontId="1"/>
  </si>
  <si>
    <t>選択してください</t>
    <rPh sb="0" eb="2">
      <t>センタク</t>
    </rPh>
    <phoneticPr fontId="1"/>
  </si>
  <si>
    <t>新校名の場合は
左欄に入力してください</t>
    <rPh sb="0" eb="1">
      <t>アラ</t>
    </rPh>
    <rPh sb="1" eb="2">
      <t>コウ</t>
    </rPh>
    <rPh sb="2" eb="3">
      <t>メイ</t>
    </rPh>
    <rPh sb="4" eb="6">
      <t>バアイ</t>
    </rPh>
    <rPh sb="8" eb="9">
      <t>ヒダリ</t>
    </rPh>
    <rPh sb="9" eb="10">
      <t>ラン</t>
    </rPh>
    <rPh sb="11" eb="13">
      <t>ニュウリョク</t>
    </rPh>
    <phoneticPr fontId="1"/>
  </si>
  <si>
    <t>未納の共済掛金のうち学校納入分の振込予定日</t>
    <rPh sb="0" eb="2">
      <t>ミノウ</t>
    </rPh>
    <rPh sb="3" eb="7">
      <t>キョウサイカケキン</t>
    </rPh>
    <rPh sb="10" eb="12">
      <t>ガッコウ</t>
    </rPh>
    <rPh sb="12" eb="14">
      <t>ノウニュウ</t>
    </rPh>
    <rPh sb="14" eb="15">
      <t>ブン</t>
    </rPh>
    <rPh sb="16" eb="18">
      <t>フリコ</t>
    </rPh>
    <rPh sb="18" eb="20">
      <t>ヨテイ</t>
    </rPh>
    <rPh sb="20" eb="21">
      <t>ビ</t>
    </rPh>
    <phoneticPr fontId="1"/>
  </si>
  <si>
    <t>【申請中だった児童の認定結果】</t>
    <rPh sb="1" eb="3">
      <t>シンセイ</t>
    </rPh>
    <rPh sb="3" eb="4">
      <t>チュウ</t>
    </rPh>
    <rPh sb="7" eb="9">
      <t>ジドウ</t>
    </rPh>
    <rPh sb="10" eb="14">
      <t>ニンテイケッカ</t>
    </rPh>
    <phoneticPr fontId="1"/>
  </si>
  <si>
    <r>
      <t>備考</t>
    </r>
    <r>
      <rPr>
        <sz val="8"/>
        <rFont val="HG丸ｺﾞｼｯｸM-PRO"/>
        <family val="3"/>
        <charset val="128"/>
      </rPr>
      <t>（統廃合や名称変更などにつきましてもこちらにご記入ください）</t>
    </r>
    <rPh sb="0" eb="2">
      <t>ビコウ</t>
    </rPh>
    <rPh sb="3" eb="6">
      <t>トウハイゴウ</t>
    </rPh>
    <rPh sb="7" eb="11">
      <t>メイショウヘンコウ</t>
    </rPh>
    <rPh sb="25" eb="27">
      <t>キニュウ</t>
    </rPh>
    <phoneticPr fontId="1"/>
  </si>
  <si>
    <t>【共済に加入する児童】</t>
    <rPh sb="1" eb="3">
      <t>キョウサイ</t>
    </rPh>
    <rPh sb="4" eb="6">
      <t>カニュウ</t>
    </rPh>
    <rPh sb="8" eb="10">
      <t>ジドウ</t>
    </rPh>
    <phoneticPr fontId="1"/>
  </si>
  <si>
    <t>〈就学援助を受けている又は申請している児童〉</t>
    <rPh sb="1" eb="3">
      <t>シュウガク</t>
    </rPh>
    <rPh sb="3" eb="5">
      <t>エンジョ</t>
    </rPh>
    <rPh sb="6" eb="7">
      <t>ウ</t>
    </rPh>
    <rPh sb="11" eb="12">
      <t>マタ</t>
    </rPh>
    <rPh sb="13" eb="15">
      <t>シンセイ</t>
    </rPh>
    <phoneticPr fontId="1"/>
  </si>
  <si>
    <t>学校に在籍している児童数</t>
    <rPh sb="0" eb="2">
      <t>ガッコウ</t>
    </rPh>
    <phoneticPr fontId="1"/>
  </si>
  <si>
    <t>　基準日時点で就学援助申請をしていない児童数</t>
    <rPh sb="1" eb="4">
      <t>キジュンビ</t>
    </rPh>
    <rPh sb="4" eb="6">
      <t>ジテン</t>
    </rPh>
    <rPh sb="7" eb="9">
      <t>シュウガク</t>
    </rPh>
    <rPh sb="9" eb="11">
      <t>エンジョ</t>
    </rPh>
    <rPh sb="11" eb="13">
      <t>シンセイ</t>
    </rPh>
    <rPh sb="21" eb="22">
      <t>カズ</t>
    </rPh>
    <phoneticPr fontId="1"/>
  </si>
  <si>
    <t>認定されている児童数</t>
    <rPh sb="0" eb="2">
      <t>ニンテイ</t>
    </rPh>
    <rPh sb="7" eb="9">
      <t>ジドウ</t>
    </rPh>
    <rPh sb="9" eb="10">
      <t>スウ</t>
    </rPh>
    <phoneticPr fontId="1"/>
  </si>
  <si>
    <t>申請中の児童数</t>
    <rPh sb="0" eb="3">
      <t>シンセイチュウ</t>
    </rPh>
    <rPh sb="4" eb="6">
      <t>ジドウ</t>
    </rPh>
    <rPh sb="6" eb="7">
      <t>スウ</t>
    </rPh>
    <phoneticPr fontId="1"/>
  </si>
  <si>
    <t>基準日時点で申請中だった児童数</t>
    <rPh sb="0" eb="3">
      <t>キジュンビ</t>
    </rPh>
    <rPh sb="3" eb="5">
      <t>ジテン</t>
    </rPh>
    <rPh sb="6" eb="9">
      <t>シンセイチュウ</t>
    </rPh>
    <rPh sb="12" eb="14">
      <t>ジドウ</t>
    </rPh>
    <rPh sb="14" eb="15">
      <t>スウ</t>
    </rPh>
    <phoneticPr fontId="1"/>
  </si>
  <si>
    <r>
      <t>否認定の児童数　</t>
    </r>
    <r>
      <rPr>
        <sz val="8"/>
        <color theme="1"/>
        <rFont val="HG丸ｺﾞｼｯｸM-PRO"/>
        <family val="3"/>
        <charset val="128"/>
      </rPr>
      <t>※このセルは自動計算のため認定された人数を必ず入力してください</t>
    </r>
    <rPh sb="0" eb="1">
      <t>ヒ</t>
    </rPh>
    <rPh sb="1" eb="3">
      <t>ニンテイ</t>
    </rPh>
    <rPh sb="4" eb="6">
      <t>ジドウ</t>
    </rPh>
    <rPh sb="6" eb="7">
      <t>スウ</t>
    </rPh>
    <rPh sb="14" eb="18">
      <t>ジドウケイサン</t>
    </rPh>
    <rPh sb="21" eb="23">
      <t>ニンテイ</t>
    </rPh>
    <rPh sb="26" eb="28">
      <t>ニンズウ</t>
    </rPh>
    <rPh sb="29" eb="30">
      <t>カナラ</t>
    </rPh>
    <rPh sb="31" eb="33">
      <t>ニュウリョク</t>
    </rPh>
    <phoneticPr fontId="1"/>
  </si>
  <si>
    <t>新年度の共済加入見込みの児童数</t>
    <rPh sb="0" eb="1">
      <t>シン</t>
    </rPh>
    <rPh sb="1" eb="3">
      <t>ネンド</t>
    </rPh>
    <rPh sb="12" eb="14">
      <t>ジドウ</t>
    </rPh>
    <phoneticPr fontId="1"/>
  </si>
  <si>
    <t>要保護認定の児童数</t>
    <rPh sb="0" eb="3">
      <t>ヨウホゴ</t>
    </rPh>
    <rPh sb="3" eb="5">
      <t>ニンテイ</t>
    </rPh>
    <rPh sb="6" eb="8">
      <t>ジドウ</t>
    </rPh>
    <rPh sb="8" eb="9">
      <t>スウ</t>
    </rPh>
    <phoneticPr fontId="1"/>
  </si>
  <si>
    <t>準要保護認定の児童数</t>
    <rPh sb="0" eb="1">
      <t>ジュン</t>
    </rPh>
    <rPh sb="1" eb="4">
      <t>ヨウホゴ</t>
    </rPh>
    <rPh sb="4" eb="6">
      <t>ニンテイ</t>
    </rPh>
    <rPh sb="7" eb="9">
      <t>ジドウ</t>
    </rPh>
    <rPh sb="9" eb="10">
      <t>スウ</t>
    </rPh>
    <phoneticPr fontId="1"/>
  </si>
  <si>
    <t>選択してください</t>
  </si>
  <si>
    <t>学校に在籍している生徒数</t>
    <rPh sb="0" eb="2">
      <t>ガッコウ</t>
    </rPh>
    <rPh sb="9" eb="11">
      <t>セイト</t>
    </rPh>
    <phoneticPr fontId="1"/>
  </si>
  <si>
    <t>【共済に加入する生徒】</t>
    <rPh sb="1" eb="3">
      <t>キョウサイ</t>
    </rPh>
    <rPh sb="4" eb="6">
      <t>カニュウ</t>
    </rPh>
    <rPh sb="8" eb="10">
      <t>セイト</t>
    </rPh>
    <phoneticPr fontId="1"/>
  </si>
  <si>
    <t>基準日時点で就学援助申請していない生徒数</t>
    <rPh sb="0" eb="3">
      <t>キジュンビ</t>
    </rPh>
    <rPh sb="3" eb="5">
      <t>ジテン</t>
    </rPh>
    <rPh sb="6" eb="8">
      <t>シュウガク</t>
    </rPh>
    <rPh sb="8" eb="10">
      <t>エンジョ</t>
    </rPh>
    <rPh sb="10" eb="12">
      <t>シンセイ</t>
    </rPh>
    <rPh sb="19" eb="20">
      <t>カズ</t>
    </rPh>
    <phoneticPr fontId="1"/>
  </si>
  <si>
    <t>〈就学援助を受けている又は申請している生徒〉</t>
    <rPh sb="1" eb="3">
      <t>シュウガク</t>
    </rPh>
    <rPh sb="3" eb="5">
      <t>エンジョ</t>
    </rPh>
    <rPh sb="6" eb="7">
      <t>ウ</t>
    </rPh>
    <rPh sb="11" eb="12">
      <t>マタ</t>
    </rPh>
    <rPh sb="13" eb="15">
      <t>シンセイ</t>
    </rPh>
    <rPh sb="19" eb="21">
      <t>セイト</t>
    </rPh>
    <phoneticPr fontId="1"/>
  </si>
  <si>
    <t>認定されている生徒数</t>
    <rPh sb="0" eb="2">
      <t>ニンテイ</t>
    </rPh>
    <rPh sb="7" eb="9">
      <t>セイト</t>
    </rPh>
    <rPh sb="9" eb="10">
      <t>カズ</t>
    </rPh>
    <phoneticPr fontId="1"/>
  </si>
  <si>
    <t>申請中の生徒数</t>
    <rPh sb="0" eb="3">
      <t>シンセイチュウ</t>
    </rPh>
    <rPh sb="4" eb="6">
      <t>セイト</t>
    </rPh>
    <rPh sb="6" eb="7">
      <t>スウ</t>
    </rPh>
    <phoneticPr fontId="1"/>
  </si>
  <si>
    <t>認定されている生徒数</t>
    <rPh sb="0" eb="2">
      <t>ニンテイ</t>
    </rPh>
    <rPh sb="7" eb="9">
      <t>セイト</t>
    </rPh>
    <rPh sb="9" eb="10">
      <t>スウ</t>
    </rPh>
    <phoneticPr fontId="1"/>
  </si>
  <si>
    <t>基準日時点で申請中だった生徒数</t>
    <rPh sb="0" eb="3">
      <t>キジュンビ</t>
    </rPh>
    <rPh sb="3" eb="5">
      <t>ジテン</t>
    </rPh>
    <rPh sb="6" eb="9">
      <t>シンセイチュウ</t>
    </rPh>
    <rPh sb="12" eb="14">
      <t>セイト</t>
    </rPh>
    <rPh sb="14" eb="15">
      <t>スウ</t>
    </rPh>
    <phoneticPr fontId="1"/>
  </si>
  <si>
    <t>【申請中だった生徒の認定結果】</t>
    <rPh sb="1" eb="3">
      <t>シンセイ</t>
    </rPh>
    <rPh sb="3" eb="4">
      <t>チュウ</t>
    </rPh>
    <rPh sb="7" eb="9">
      <t>セイト</t>
    </rPh>
    <rPh sb="10" eb="14">
      <t>ニンテイケッカ</t>
    </rPh>
    <phoneticPr fontId="1"/>
  </si>
  <si>
    <t>要保護認定の生徒数</t>
    <rPh sb="0" eb="3">
      <t>ヨウホゴ</t>
    </rPh>
    <rPh sb="3" eb="5">
      <t>ニンテイ</t>
    </rPh>
    <rPh sb="6" eb="8">
      <t>セイト</t>
    </rPh>
    <rPh sb="8" eb="9">
      <t>スウ</t>
    </rPh>
    <phoneticPr fontId="1"/>
  </si>
  <si>
    <t>準要保護認定の生徒数</t>
    <rPh sb="0" eb="1">
      <t>ジュン</t>
    </rPh>
    <rPh sb="1" eb="4">
      <t>ヨウホゴ</t>
    </rPh>
    <rPh sb="4" eb="6">
      <t>ニンテイ</t>
    </rPh>
    <rPh sb="7" eb="9">
      <t>セイト</t>
    </rPh>
    <rPh sb="9" eb="10">
      <t>スウ</t>
    </rPh>
    <phoneticPr fontId="1"/>
  </si>
  <si>
    <r>
      <t>否認定の生徒数　</t>
    </r>
    <r>
      <rPr>
        <sz val="8"/>
        <color theme="1"/>
        <rFont val="HG丸ｺﾞｼｯｸM-PRO"/>
        <family val="3"/>
        <charset val="128"/>
      </rPr>
      <t>※このセルは自動計算のため認定された人数を必ず入力してください</t>
    </r>
    <rPh sb="0" eb="1">
      <t>ヒ</t>
    </rPh>
    <rPh sb="1" eb="3">
      <t>ニンテイ</t>
    </rPh>
    <rPh sb="4" eb="6">
      <t>セイト</t>
    </rPh>
    <rPh sb="6" eb="7">
      <t>スウ</t>
    </rPh>
    <rPh sb="14" eb="18">
      <t>ジドウケイサン</t>
    </rPh>
    <rPh sb="21" eb="23">
      <t>ニンテイ</t>
    </rPh>
    <rPh sb="26" eb="28">
      <t>ニンズウ</t>
    </rPh>
    <rPh sb="29" eb="30">
      <t>カナラ</t>
    </rPh>
    <rPh sb="31" eb="33">
      <t>ニュウリョク</t>
    </rPh>
    <phoneticPr fontId="1"/>
  </si>
  <si>
    <t>新年度の共済加入見込みの生徒数</t>
    <rPh sb="0" eb="3">
      <t>シンネンド</t>
    </rPh>
    <rPh sb="4" eb="8">
      <t>キョウサイカニュウ</t>
    </rPh>
    <rPh sb="8" eb="10">
      <t>ミコ</t>
    </rPh>
    <rPh sb="12" eb="14">
      <t>セイト</t>
    </rPh>
    <rPh sb="14" eb="15">
      <t>スウ</t>
    </rPh>
    <phoneticPr fontId="1"/>
  </si>
  <si>
    <t>共済加入者名簿の提出</t>
    <rPh sb="0" eb="2">
      <t>キョウサイ</t>
    </rPh>
    <rPh sb="2" eb="5">
      <t>カニュウシャ</t>
    </rPh>
    <rPh sb="5" eb="7">
      <t>メイボ</t>
    </rPh>
    <rPh sb="8" eb="10">
      <t>テイシュツ</t>
    </rPh>
    <phoneticPr fontId="1"/>
  </si>
  <si>
    <t>大槌町立大槌学園</t>
  </si>
  <si>
    <t>使い方…</t>
    <rPh sb="0" eb="1">
      <t>ツカ</t>
    </rPh>
    <rPh sb="2" eb="3">
      <t>カタ</t>
    </rPh>
    <phoneticPr fontId="1"/>
  </si>
  <si>
    <t>の色のセルに入力してから、それぞれのシートを印刷し、内容をご確認のうえご提出ください。※自動計算されない場合など、不具合が生じた場合はWord形式の様式をご利用ください。</t>
    <rPh sb="1" eb="2">
      <t>イロ</t>
    </rPh>
    <rPh sb="6" eb="8">
      <t>ニュウリョク</t>
    </rPh>
    <rPh sb="22" eb="24">
      <t>インサツ</t>
    </rPh>
    <rPh sb="26" eb="28">
      <t>ナイヨウ</t>
    </rPh>
    <rPh sb="30" eb="32">
      <t>カクニン</t>
    </rPh>
    <rPh sb="36" eb="38">
      <t>テイシュツ</t>
    </rPh>
    <rPh sb="44" eb="46">
      <t>ジドウ</t>
    </rPh>
    <rPh sb="46" eb="48">
      <t>ケイサン</t>
    </rPh>
    <rPh sb="52" eb="54">
      <t>バアイ</t>
    </rPh>
    <rPh sb="57" eb="60">
      <t>フグアイ</t>
    </rPh>
    <rPh sb="61" eb="62">
      <t>ショウ</t>
    </rPh>
    <rPh sb="64" eb="66">
      <t>バアイ</t>
    </rPh>
    <rPh sb="71" eb="73">
      <t>ケイシキ</t>
    </rPh>
    <rPh sb="74" eb="76">
      <t>ヨウシキ</t>
    </rPh>
    <rPh sb="78" eb="80">
      <t>リヨウ</t>
    </rPh>
    <phoneticPr fontId="1"/>
  </si>
  <si>
    <r>
      <t>申請中だった児童の全認定結果が通知されてから作成してください</t>
    </r>
    <r>
      <rPr>
        <sz val="9"/>
        <color rgb="FFFF0000"/>
        <rFont val="HG丸ｺﾞｼｯｸM-PRO"/>
        <family val="3"/>
        <charset val="128"/>
      </rPr>
      <t xml:space="preserve">
</t>
    </r>
    <r>
      <rPr>
        <sz val="8"/>
        <color rgb="FFFF0000"/>
        <rFont val="HG丸ｺﾞｼｯｸM-PRO"/>
        <family val="3"/>
        <charset val="128"/>
      </rPr>
      <t>（FAX 019-656-1675　報告はFAX・電話でも受け付けております。電話の場合は書面での報告は不要です。）</t>
    </r>
    <rPh sb="0" eb="3">
      <t>シンセイチュウ</t>
    </rPh>
    <rPh sb="6" eb="8">
      <t>ジドウ</t>
    </rPh>
    <rPh sb="49" eb="51">
      <t>ホウコク</t>
    </rPh>
    <rPh sb="56" eb="58">
      <t>デンワ</t>
    </rPh>
    <rPh sb="60" eb="61">
      <t>ウ</t>
    </rPh>
    <rPh sb="62" eb="63">
      <t>ツ</t>
    </rPh>
    <rPh sb="70" eb="72">
      <t>デンワ</t>
    </rPh>
    <rPh sb="73" eb="75">
      <t>バアイ</t>
    </rPh>
    <rPh sb="76" eb="78">
      <t>ショメン</t>
    </rPh>
    <rPh sb="80" eb="82">
      <t>ホウコク</t>
    </rPh>
    <rPh sb="83" eb="85">
      <t>フヨウ</t>
    </rPh>
    <phoneticPr fontId="1"/>
  </si>
  <si>
    <t>年度 一般財団法人岩手県学校安全互助会 共済契約申込書</t>
    <rPh sb="0" eb="2">
      <t>ネンド</t>
    </rPh>
    <rPh sb="3" eb="5">
      <t>イッパン</t>
    </rPh>
    <rPh sb="5" eb="7">
      <t>ザイダン</t>
    </rPh>
    <rPh sb="7" eb="9">
      <t>ホウジン</t>
    </rPh>
    <rPh sb="9" eb="12">
      <t>イワテケン</t>
    </rPh>
    <rPh sb="12" eb="14">
      <t>ガッコウ</t>
    </rPh>
    <rPh sb="14" eb="16">
      <t>アンゼン</t>
    </rPh>
    <rPh sb="16" eb="19">
      <t>ゴジョカイ</t>
    </rPh>
    <rPh sb="20" eb="22">
      <t>キョウサイ</t>
    </rPh>
    <rPh sb="22" eb="24">
      <t>ケイヤク</t>
    </rPh>
    <rPh sb="24" eb="27">
      <t>モウシコミショ</t>
    </rPh>
    <phoneticPr fontId="1"/>
  </si>
  <si>
    <t>義務教育学校 前期課程</t>
    <phoneticPr fontId="1"/>
  </si>
  <si>
    <t>義務教育学校 後期課程</t>
    <rPh sb="0" eb="2">
      <t>ギム</t>
    </rPh>
    <rPh sb="2" eb="4">
      <t>キョウイク</t>
    </rPh>
    <rPh sb="4" eb="6">
      <t>ガッコウ</t>
    </rPh>
    <rPh sb="7" eb="9">
      <t>コウキ</t>
    </rPh>
    <rPh sb="9" eb="11">
      <t>カテイ</t>
    </rPh>
    <phoneticPr fontId="1"/>
  </si>
  <si>
    <t>義務教育学校 前期課程</t>
    <rPh sb="0" eb="2">
      <t>ギム</t>
    </rPh>
    <rPh sb="2" eb="4">
      <t>キョウイク</t>
    </rPh>
    <rPh sb="4" eb="6">
      <t>ガッコウ</t>
    </rPh>
    <rPh sb="7" eb="9">
      <t>ゼンキ</t>
    </rPh>
    <rPh sb="9" eb="11">
      <t>カテイ</t>
    </rPh>
    <phoneticPr fontId="1"/>
  </si>
  <si>
    <r>
      <t>契約手続き書類作成ツール</t>
    </r>
    <r>
      <rPr>
        <sz val="9"/>
        <rFont val="HG丸ｺﾞｼｯｸM-PRO"/>
        <family val="3"/>
        <charset val="128"/>
      </rPr>
      <t>（義務教育学校用 ver.602）</t>
    </r>
    <rPh sb="0" eb="4">
      <t>ケイヤクテツヅ</t>
    </rPh>
    <rPh sb="5" eb="7">
      <t>ショルイ</t>
    </rPh>
    <rPh sb="7" eb="9">
      <t>サクセイ</t>
    </rPh>
    <rPh sb="13" eb="20">
      <t>ギムキョウイクガッコウヨウ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</si>
</sst>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円&quot;"/>
    <numFmt numFmtId="177" formatCode="#,###&quot;人&quot;"/>
    <numFmt numFmtId="178" formatCode="#,##0_ "/>
    <numFmt numFmtId="179" formatCode="#,##0_);[Red]\(#,##0\)"/>
    <numFmt numFmtId="180" formatCode="#,###"/>
  </numFmts>
  <fonts count="25">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2"/>
      <color theme="1"/>
      <name val="游ゴシック"/>
      <family val="3"/>
      <charset val="128"/>
      <scheme val="minor"/>
    </font>
    <font>
      <b/>
      <sz val="10"/>
      <color theme="1"/>
      <name val="游ゴシック"/>
      <family val="3"/>
      <charset val="128"/>
      <scheme val="minor"/>
    </font>
    <font>
      <sz val="8"/>
      <color theme="1"/>
      <name val="游ゴシック"/>
      <family val="3"/>
      <charset val="128"/>
      <scheme val="minor"/>
    </font>
    <font>
      <sz val="10"/>
      <color theme="1"/>
      <name val="HG丸ｺﾞｼｯｸM-PRO"/>
      <family val="3"/>
      <charset val="128"/>
    </font>
    <font>
      <sz val="10"/>
      <name val="HG丸ｺﾞｼｯｸM-PRO"/>
      <family val="3"/>
      <charset val="128"/>
    </font>
    <font>
      <u/>
      <sz val="11"/>
      <color theme="10"/>
      <name val="游ゴシック"/>
      <family val="2"/>
      <charset val="128"/>
      <scheme val="minor"/>
    </font>
    <font>
      <b/>
      <sz val="10"/>
      <color rgb="FFFF0000"/>
      <name val="HG丸ｺﾞｼｯｸM-PRO"/>
      <family val="3"/>
      <charset val="128"/>
    </font>
    <font>
      <sz val="10"/>
      <color rgb="FFFF0000"/>
      <name val="HG丸ｺﾞｼｯｸM-PRO"/>
      <family val="3"/>
      <charset val="128"/>
    </font>
    <font>
      <b/>
      <sz val="10"/>
      <color theme="1"/>
      <name val="HG丸ｺﾞｼｯｸM-PRO"/>
      <family val="3"/>
      <charset val="128"/>
    </font>
    <font>
      <sz val="10"/>
      <color theme="0"/>
      <name val="HG丸ｺﾞｼｯｸM-PRO"/>
      <family val="3"/>
      <charset val="128"/>
    </font>
    <font>
      <sz val="9"/>
      <color rgb="FFFF0000"/>
      <name val="HG丸ｺﾞｼｯｸM-PRO"/>
      <family val="3"/>
      <charset val="128"/>
    </font>
    <font>
      <sz val="14"/>
      <name val="HG丸ｺﾞｼｯｸM-PRO"/>
      <family val="3"/>
      <charset val="128"/>
    </font>
    <font>
      <sz val="14"/>
      <color theme="1"/>
      <name val="HG丸ｺﾞｼｯｸM-PRO"/>
      <family val="3"/>
      <charset val="128"/>
    </font>
    <font>
      <sz val="10"/>
      <color theme="0" tint="-0.499984740745262"/>
      <name val="游ゴシック"/>
      <family val="3"/>
      <charset val="128"/>
      <scheme val="minor"/>
    </font>
    <font>
      <sz val="8"/>
      <color theme="1"/>
      <name val="HG丸ｺﾞｼｯｸM-PRO"/>
      <family val="3"/>
      <charset val="128"/>
    </font>
    <font>
      <b/>
      <sz val="10"/>
      <name val="HG丸ｺﾞｼｯｸM-PRO"/>
      <family val="3"/>
      <charset val="128"/>
    </font>
    <font>
      <sz val="8"/>
      <name val="HG丸ｺﾞｼｯｸM-PRO"/>
      <family val="3"/>
      <charset val="128"/>
    </font>
    <font>
      <b/>
      <sz val="10"/>
      <color rgb="FFFF0000"/>
      <name val="游ゴシック"/>
      <family val="3"/>
      <charset val="128"/>
      <scheme val="minor"/>
    </font>
    <font>
      <sz val="9"/>
      <name val="HG丸ｺﾞｼｯｸM-PRO"/>
      <family val="3"/>
      <charset val="128"/>
    </font>
    <font>
      <b/>
      <sz val="9"/>
      <color indexed="81"/>
      <name val="MS P ゴシック"/>
      <family val="3"/>
      <charset val="128"/>
    </font>
    <font>
      <i/>
      <sz val="9"/>
      <color theme="1"/>
      <name val="HG丸ｺﾞｼｯｸM-PRO"/>
      <family val="3"/>
      <charset val="128"/>
    </font>
    <font>
      <sz val="8"/>
      <color rgb="FFFF0000"/>
      <name val="HG丸ｺﾞｼｯｸM-PRO"/>
      <family val="3"/>
      <charset val="128"/>
    </font>
  </fonts>
  <fills count="12">
    <fill>
      <patternFill patternType="none"/>
    </fill>
    <fill>
      <patternFill patternType="gray125"/>
    </fill>
    <fill>
      <patternFill patternType="solid">
        <fgColor theme="8" tint="0.39997558519241921"/>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0"/>
        <bgColor indexed="64"/>
      </patternFill>
    </fill>
  </fills>
  <borders count="84">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double">
        <color auto="1"/>
      </bottom>
      <diagonal/>
    </border>
    <border>
      <left/>
      <right/>
      <top style="thin">
        <color auto="1"/>
      </top>
      <bottom style="double">
        <color auto="1"/>
      </bottom>
      <diagonal/>
    </border>
    <border>
      <left style="hair">
        <color auto="1"/>
      </left>
      <right/>
      <top style="thin">
        <color auto="1"/>
      </top>
      <bottom style="double">
        <color auto="1"/>
      </bottom>
      <diagonal/>
    </border>
    <border>
      <left/>
      <right style="double">
        <color auto="1"/>
      </right>
      <top style="thin">
        <color auto="1"/>
      </top>
      <bottom style="double">
        <color auto="1"/>
      </bottom>
      <diagonal/>
    </border>
    <border>
      <left style="double">
        <color auto="1"/>
      </left>
      <right/>
      <top style="thin">
        <color auto="1"/>
      </top>
      <bottom style="double">
        <color auto="1"/>
      </bottom>
      <diagonal/>
    </border>
    <border>
      <left style="hair">
        <color auto="1"/>
      </left>
      <right style="hair">
        <color auto="1"/>
      </right>
      <top style="thin">
        <color auto="1"/>
      </top>
      <bottom style="double">
        <color auto="1"/>
      </bottom>
      <diagonal/>
    </border>
    <border>
      <left/>
      <right style="thin">
        <color auto="1"/>
      </right>
      <top style="thin">
        <color auto="1"/>
      </top>
      <bottom style="double">
        <color auto="1"/>
      </bottom>
      <diagonal/>
    </border>
    <border>
      <left style="thin">
        <color auto="1"/>
      </left>
      <right/>
      <top style="double">
        <color auto="1"/>
      </top>
      <bottom/>
      <diagonal/>
    </border>
    <border>
      <left/>
      <right/>
      <top style="double">
        <color auto="1"/>
      </top>
      <bottom/>
      <diagonal/>
    </border>
    <border>
      <left style="hair">
        <color auto="1"/>
      </left>
      <right style="hair">
        <color auto="1"/>
      </right>
      <top style="double">
        <color auto="1"/>
      </top>
      <bottom/>
      <diagonal/>
    </border>
    <border>
      <left style="hair">
        <color auto="1"/>
      </left>
      <right/>
      <top style="double">
        <color auto="1"/>
      </top>
      <bottom/>
      <diagonal/>
    </border>
    <border>
      <left style="double">
        <color auto="1"/>
      </left>
      <right style="hair">
        <color auto="1"/>
      </right>
      <top style="double">
        <color auto="1"/>
      </top>
      <bottom/>
      <diagonal/>
    </border>
    <border>
      <left style="thin">
        <color auto="1"/>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double">
        <color auto="1"/>
      </left>
      <right style="hair">
        <color auto="1"/>
      </right>
      <top style="hair">
        <color auto="1"/>
      </top>
      <bottom style="hair">
        <color auto="1"/>
      </bottom>
      <diagonal/>
    </border>
    <border>
      <left/>
      <right style="thin">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diagonal/>
    </border>
    <border>
      <left style="thin">
        <color auto="1"/>
      </left>
      <right/>
      <top/>
      <bottom style="thin">
        <color auto="1"/>
      </bottom>
      <diagonal/>
    </border>
    <border>
      <left/>
      <right/>
      <top/>
      <bottom style="thin">
        <color auto="1"/>
      </bottom>
      <diagonal/>
    </border>
    <border>
      <left style="hair">
        <color auto="1"/>
      </left>
      <right/>
      <top style="hair">
        <color auto="1"/>
      </top>
      <bottom style="thin">
        <color auto="1"/>
      </bottom>
      <diagonal/>
    </border>
    <border>
      <left style="double">
        <color auto="1"/>
      </left>
      <right style="hair">
        <color auto="1"/>
      </right>
      <top/>
      <bottom style="thin">
        <color auto="1"/>
      </bottom>
      <diagonal/>
    </border>
    <border>
      <left style="hair">
        <color auto="1"/>
      </left>
      <right style="hair">
        <color auto="1"/>
      </right>
      <top/>
      <bottom style="thin">
        <color auto="1"/>
      </bottom>
      <diagonal/>
    </border>
    <border diagonalDown="1">
      <left style="hair">
        <color auto="1"/>
      </left>
      <right style="hair">
        <color auto="1"/>
      </right>
      <top/>
      <bottom style="thin">
        <color auto="1"/>
      </bottom>
      <diagonal style="hair">
        <color auto="1"/>
      </diagonal>
    </border>
    <border>
      <left style="hair">
        <color auto="1"/>
      </left>
      <right/>
      <top/>
      <bottom style="thin">
        <color auto="1"/>
      </bottom>
      <diagonal/>
    </border>
    <border>
      <left style="hair">
        <color auto="1"/>
      </left>
      <right style="hair">
        <color auto="1"/>
      </right>
      <top/>
      <bottom/>
      <diagonal/>
    </border>
    <border>
      <left style="double">
        <color auto="1"/>
      </left>
      <right style="hair">
        <color auto="1"/>
      </right>
      <top/>
      <bottom/>
      <diagonal/>
    </border>
    <border>
      <left/>
      <right style="hair">
        <color auto="1"/>
      </right>
      <top style="double">
        <color auto="1"/>
      </top>
      <bottom/>
      <diagonal/>
    </border>
    <border>
      <left style="hair">
        <color auto="1"/>
      </left>
      <right style="hair">
        <color auto="1"/>
      </right>
      <top style="double">
        <color auto="1"/>
      </top>
      <bottom style="hair">
        <color auto="1"/>
      </bottom>
      <diagonal/>
    </border>
    <border>
      <left style="hair">
        <color auto="1"/>
      </left>
      <right/>
      <top style="double">
        <color auto="1"/>
      </top>
      <bottom style="hair">
        <color auto="1"/>
      </bottom>
      <diagonal/>
    </border>
    <border>
      <left style="double">
        <color auto="1"/>
      </left>
      <right style="hair">
        <color auto="1"/>
      </right>
      <top style="double">
        <color auto="1"/>
      </top>
      <bottom style="hair">
        <color auto="1"/>
      </bottom>
      <diagonal/>
    </border>
    <border>
      <left/>
      <right style="hair">
        <color auto="1"/>
      </right>
      <top/>
      <bottom style="thin">
        <color auto="1"/>
      </bottom>
      <diagonal/>
    </border>
    <border>
      <left style="hair">
        <color auto="1"/>
      </left>
      <right style="hair">
        <color auto="1"/>
      </right>
      <top style="hair">
        <color auto="1"/>
      </top>
      <bottom style="thin">
        <color auto="1"/>
      </bottom>
      <diagonal/>
    </border>
    <border>
      <left style="double">
        <color auto="1"/>
      </left>
      <right style="hair">
        <color auto="1"/>
      </right>
      <top style="hair">
        <color auto="1"/>
      </top>
      <bottom style="thin">
        <color auto="1"/>
      </bottom>
      <diagonal/>
    </border>
    <border>
      <left style="hair">
        <color auto="1"/>
      </left>
      <right style="hair">
        <color auto="1"/>
      </right>
      <top/>
      <bottom style="hair">
        <color auto="1"/>
      </bottom>
      <diagonal/>
    </border>
    <border>
      <left style="thin">
        <color auto="1"/>
      </left>
      <right style="hair">
        <color auto="1"/>
      </right>
      <top style="hair">
        <color auto="1"/>
      </top>
      <bottom style="thin">
        <color auto="1"/>
      </bottom>
      <diagonal/>
    </border>
    <border>
      <left style="hair">
        <color auto="1"/>
      </left>
      <right/>
      <top style="thin">
        <color auto="1"/>
      </top>
      <bottom style="hair">
        <color auto="1"/>
      </bottom>
      <diagonal/>
    </border>
    <border>
      <left/>
      <right/>
      <top style="thin">
        <color indexed="64"/>
      </top>
      <bottom style="hair">
        <color indexed="64"/>
      </bottom>
      <diagonal/>
    </border>
    <border>
      <left/>
      <right style="hair">
        <color auto="1"/>
      </right>
      <top style="thin">
        <color auto="1"/>
      </top>
      <bottom style="hair">
        <color auto="1"/>
      </bottom>
      <diagonal/>
    </border>
    <border>
      <left style="hair">
        <color auto="1"/>
      </left>
      <right/>
      <top style="thin">
        <color auto="1"/>
      </top>
      <bottom/>
      <diagonal/>
    </border>
    <border>
      <left/>
      <right/>
      <top style="thin">
        <color auto="1"/>
      </top>
      <bottom/>
      <diagonal/>
    </border>
    <border>
      <left/>
      <right style="hair">
        <color auto="1"/>
      </right>
      <top style="thin">
        <color auto="1"/>
      </top>
      <bottom/>
      <diagonal/>
    </border>
    <border diagonalDown="1">
      <left style="hair">
        <color auto="1"/>
      </left>
      <right style="hair">
        <color auto="1"/>
      </right>
      <top style="hair">
        <color auto="1"/>
      </top>
      <bottom style="hair">
        <color auto="1"/>
      </bottom>
      <diagonal style="hair">
        <color auto="1"/>
      </diagonal>
    </border>
    <border diagonalDown="1">
      <left style="hair">
        <color auto="1"/>
      </left>
      <right/>
      <top style="hair">
        <color auto="1"/>
      </top>
      <bottom style="thin">
        <color auto="1"/>
      </bottom>
      <diagonal style="hair">
        <color auto="1"/>
      </diagonal>
    </border>
    <border diagonalDown="1">
      <left/>
      <right/>
      <top style="hair">
        <color auto="1"/>
      </top>
      <bottom style="thin">
        <color auto="1"/>
      </bottom>
      <diagonal style="hair">
        <color auto="1"/>
      </diagonal>
    </border>
    <border diagonalDown="1">
      <left style="hair">
        <color auto="1"/>
      </left>
      <right/>
      <top style="double">
        <color auto="1"/>
      </top>
      <bottom style="hair">
        <color auto="1"/>
      </bottom>
      <diagonal style="hair">
        <color auto="1"/>
      </diagonal>
    </border>
    <border diagonalDown="1">
      <left/>
      <right/>
      <top style="double">
        <color auto="1"/>
      </top>
      <bottom style="hair">
        <color auto="1"/>
      </bottom>
      <diagonal style="hair">
        <color auto="1"/>
      </diagonal>
    </border>
    <border diagonalDown="1">
      <left/>
      <right style="thin">
        <color auto="1"/>
      </right>
      <top style="double">
        <color auto="1"/>
      </top>
      <bottom style="hair">
        <color auto="1"/>
      </bottom>
      <diagonal style="hair">
        <color auto="1"/>
      </diagonal>
    </border>
    <border diagonalDown="1">
      <left/>
      <right style="thin">
        <color auto="1"/>
      </right>
      <top style="hair">
        <color auto="1"/>
      </top>
      <bottom style="thin">
        <color auto="1"/>
      </bottom>
      <diagonal style="hair">
        <color auto="1"/>
      </diagonal>
    </border>
    <border diagonalDown="1">
      <left style="hair">
        <color auto="1"/>
      </left>
      <right/>
      <top style="thin">
        <color auto="1"/>
      </top>
      <bottom style="hair">
        <color auto="1"/>
      </bottom>
      <diagonal style="hair">
        <color auto="1"/>
      </diagonal>
    </border>
    <border diagonalDown="1">
      <left/>
      <right/>
      <top style="thin">
        <color indexed="64"/>
      </top>
      <bottom style="hair">
        <color indexed="64"/>
      </bottom>
      <diagonal style="hair">
        <color auto="1"/>
      </diagonal>
    </border>
    <border diagonalDown="1">
      <left/>
      <right style="thin">
        <color auto="1"/>
      </right>
      <top style="thin">
        <color auto="1"/>
      </top>
      <bottom style="hair">
        <color auto="1"/>
      </bottom>
      <diagonal style="hair">
        <color auto="1"/>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thin">
        <color auto="1"/>
      </top>
      <bottom style="hair">
        <color auto="1"/>
      </bottom>
      <diagonal/>
    </border>
    <border diagonalDown="1">
      <left style="hair">
        <color auto="1"/>
      </left>
      <right style="hair">
        <color auto="1"/>
      </right>
      <top style="hair">
        <color auto="1"/>
      </top>
      <bottom style="hair">
        <color auto="1"/>
      </bottom>
      <diagonal style="thin">
        <color auto="1"/>
      </diagonal>
    </border>
    <border>
      <left/>
      <right style="thin">
        <color auto="1"/>
      </right>
      <top style="hair">
        <color auto="1"/>
      </top>
      <bottom style="thin">
        <color auto="1"/>
      </bottom>
      <diagonal/>
    </border>
    <border>
      <left/>
      <right style="thin">
        <color auto="1"/>
      </right>
      <top style="thin">
        <color auto="1"/>
      </top>
      <bottom/>
      <diagonal/>
    </border>
    <border>
      <left/>
      <right/>
      <top style="double">
        <color auto="1"/>
      </top>
      <bottom style="hair">
        <color auto="1"/>
      </bottom>
      <diagonal/>
    </border>
    <border>
      <left/>
      <right style="thin">
        <color auto="1"/>
      </right>
      <top style="double">
        <color auto="1"/>
      </top>
      <bottom style="hair">
        <color auto="1"/>
      </bottom>
      <diagonal/>
    </border>
    <border diagonalDown="1">
      <left style="hair">
        <color auto="1"/>
      </left>
      <right style="hair">
        <color auto="1"/>
      </right>
      <top/>
      <bottom style="hair">
        <color auto="1"/>
      </bottom>
      <diagonal style="hair">
        <color auto="1"/>
      </diagonal>
    </border>
    <border diagonalDown="1">
      <left style="hair">
        <color auto="1"/>
      </left>
      <right/>
      <top style="thin">
        <color auto="1"/>
      </top>
      <bottom/>
      <diagonal style="thin">
        <color auto="1"/>
      </diagonal>
    </border>
    <border diagonalDown="1">
      <left/>
      <right/>
      <top style="thin">
        <color auto="1"/>
      </top>
      <bottom/>
      <diagonal style="thin">
        <color auto="1"/>
      </diagonal>
    </border>
    <border diagonalDown="1">
      <left/>
      <right style="hair">
        <color auto="1"/>
      </right>
      <top style="thin">
        <color auto="1"/>
      </top>
      <bottom/>
      <diagonal style="thin">
        <color auto="1"/>
      </diagonal>
    </border>
    <border diagonalDown="1">
      <left style="hair">
        <color auto="1"/>
      </left>
      <right/>
      <top/>
      <bottom/>
      <diagonal style="thin">
        <color auto="1"/>
      </diagonal>
    </border>
    <border diagonalDown="1">
      <left/>
      <right/>
      <top/>
      <bottom/>
      <diagonal style="thin">
        <color auto="1"/>
      </diagonal>
    </border>
    <border diagonalDown="1">
      <left/>
      <right style="hair">
        <color auto="1"/>
      </right>
      <top/>
      <bottom/>
      <diagonal style="thin">
        <color auto="1"/>
      </diagonal>
    </border>
    <border diagonalDown="1">
      <left style="hair">
        <color auto="1"/>
      </left>
      <right/>
      <top/>
      <bottom style="thin">
        <color auto="1"/>
      </bottom>
      <diagonal style="thin">
        <color auto="1"/>
      </diagonal>
    </border>
    <border diagonalDown="1">
      <left/>
      <right/>
      <top/>
      <bottom style="thin">
        <color auto="1"/>
      </bottom>
      <diagonal style="thin">
        <color auto="1"/>
      </diagonal>
    </border>
    <border diagonalDown="1">
      <left/>
      <right style="hair">
        <color auto="1"/>
      </right>
      <top/>
      <bottom style="thin">
        <color auto="1"/>
      </bottom>
      <diagonal style="thin">
        <color auto="1"/>
      </diagonal>
    </border>
    <border>
      <left style="hair">
        <color auto="1"/>
      </left>
      <right style="hair">
        <color auto="1"/>
      </right>
      <top style="hair">
        <color auto="1"/>
      </top>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267">
    <xf numFmtId="0" fontId="0" fillId="0" borderId="0" xfId="0">
      <alignment vertical="center"/>
    </xf>
    <xf numFmtId="0" fontId="2" fillId="0" borderId="1" xfId="0" applyFont="1" applyBorder="1" applyProtection="1">
      <alignment vertical="center"/>
      <protection hidden="1"/>
    </xf>
    <xf numFmtId="0" fontId="2" fillId="0" borderId="0" xfId="0" applyFont="1" applyAlignment="1" applyProtection="1">
      <alignment horizontal="center" vertical="center"/>
      <protection hidden="1"/>
    </xf>
    <xf numFmtId="0" fontId="6" fillId="0" borderId="0" xfId="0" applyFont="1" applyProtection="1">
      <alignment vertical="center"/>
      <protection hidden="1"/>
    </xf>
    <xf numFmtId="0" fontId="6" fillId="0" borderId="28" xfId="0" applyFont="1" applyBorder="1" applyAlignment="1" applyProtection="1">
      <alignment horizontal="center" vertical="center"/>
      <protection hidden="1"/>
    </xf>
    <xf numFmtId="0" fontId="6" fillId="0" borderId="0" xfId="0" applyFont="1" applyAlignment="1" applyProtection="1">
      <alignment horizontal="center" vertical="center"/>
      <protection hidden="1"/>
    </xf>
    <xf numFmtId="49" fontId="8" fillId="0" borderId="0" xfId="1" applyNumberFormat="1" applyFill="1" applyAlignment="1" applyProtection="1">
      <alignment horizontal="left" vertical="center" wrapText="1" indent="1"/>
      <protection hidden="1"/>
    </xf>
    <xf numFmtId="49" fontId="6" fillId="0" borderId="0" xfId="0" applyNumberFormat="1" applyFont="1" applyAlignment="1" applyProtection="1">
      <alignment horizontal="left" vertical="center" wrapText="1" indent="1"/>
      <protection hidden="1"/>
    </xf>
    <xf numFmtId="0" fontId="6" fillId="0" borderId="28" xfId="0" applyFont="1" applyBorder="1" applyProtection="1">
      <alignment vertical="center"/>
      <protection hidden="1"/>
    </xf>
    <xf numFmtId="0" fontId="12" fillId="0" borderId="0" xfId="0" applyFont="1" applyProtection="1">
      <alignment vertical="center"/>
      <protection hidden="1"/>
    </xf>
    <xf numFmtId="0" fontId="2" fillId="0" borderId="0" xfId="0" applyFont="1" applyProtection="1">
      <alignment vertical="center"/>
      <protection hidden="1"/>
    </xf>
    <xf numFmtId="0" fontId="2" fillId="0" borderId="0" xfId="0" applyFont="1" applyAlignment="1" applyProtection="1">
      <alignment horizontal="right" vertical="center"/>
      <protection hidden="1"/>
    </xf>
    <xf numFmtId="0" fontId="2" fillId="0" borderId="0" xfId="0" applyFont="1" applyAlignment="1" applyProtection="1">
      <alignment horizontal="left" vertical="center"/>
      <protection hidden="1"/>
    </xf>
    <xf numFmtId="0" fontId="2" fillId="0" borderId="0" xfId="0" applyFont="1" applyAlignment="1" applyProtection="1">
      <alignment horizontal="center" vertical="center" wrapText="1"/>
      <protection hidden="1"/>
    </xf>
    <xf numFmtId="176" fontId="2" fillId="0" borderId="0" xfId="0" applyNumberFormat="1" applyFont="1" applyAlignment="1" applyProtection="1">
      <alignment horizontal="right" vertical="center" indent="1"/>
      <protection hidden="1"/>
    </xf>
    <xf numFmtId="0" fontId="14" fillId="0" borderId="0" xfId="0" applyFont="1" applyProtection="1">
      <alignment vertical="center"/>
      <protection hidden="1"/>
    </xf>
    <xf numFmtId="0" fontId="7" fillId="0" borderId="0" xfId="0" applyFont="1" applyProtection="1">
      <alignment vertical="center"/>
      <protection hidden="1"/>
    </xf>
    <xf numFmtId="0" fontId="6" fillId="0" borderId="3" xfId="0" applyFont="1" applyBorder="1" applyProtection="1">
      <alignment vertical="center"/>
      <protection hidden="1"/>
    </xf>
    <xf numFmtId="0" fontId="6" fillId="0" borderId="0" xfId="0" applyFont="1" applyProtection="1">
      <alignment vertical="center"/>
      <protection locked="0"/>
    </xf>
    <xf numFmtId="49" fontId="8" fillId="0" borderId="0" xfId="1" applyNumberFormat="1" applyFill="1" applyAlignment="1" applyProtection="1">
      <alignment horizontal="left" vertical="center" wrapText="1" indent="1"/>
      <protection locked="0"/>
    </xf>
    <xf numFmtId="49" fontId="6" fillId="0" borderId="0" xfId="0" applyNumberFormat="1" applyFont="1" applyAlignment="1" applyProtection="1">
      <alignment horizontal="left" vertical="center" wrapText="1" indent="1"/>
      <protection locked="0"/>
    </xf>
    <xf numFmtId="0" fontId="6" fillId="0" borderId="0" xfId="0" applyFont="1" applyAlignment="1" applyProtection="1">
      <alignment vertical="center" wrapText="1"/>
      <protection locked="0"/>
    </xf>
    <xf numFmtId="0" fontId="7" fillId="0" borderId="28" xfId="0" applyFont="1" applyBorder="1" applyProtection="1">
      <alignment vertical="center"/>
      <protection hidden="1"/>
    </xf>
    <xf numFmtId="0" fontId="6" fillId="0" borderId="0" xfId="0" applyFont="1" applyAlignment="1" applyProtection="1">
      <alignment horizontal="left" vertical="center" indent="1"/>
      <protection hidden="1"/>
    </xf>
    <xf numFmtId="0" fontId="6" fillId="0" borderId="0" xfId="0" applyFont="1" applyAlignment="1" applyProtection="1">
      <alignment horizontal="right" vertical="center"/>
      <protection locked="0"/>
    </xf>
    <xf numFmtId="0" fontId="6" fillId="0" borderId="0" xfId="0" applyFont="1" applyAlignment="1" applyProtection="1">
      <alignment horizontal="center" vertical="center"/>
      <protection locked="0"/>
    </xf>
    <xf numFmtId="0" fontId="7" fillId="0" borderId="0" xfId="0" applyFont="1" applyAlignment="1" applyProtection="1">
      <alignment horizontal="left" vertical="center" indent="1"/>
      <protection hidden="1"/>
    </xf>
    <xf numFmtId="0" fontId="7" fillId="0" borderId="0" xfId="0" applyFont="1" applyAlignment="1" applyProtection="1">
      <alignment horizontal="center" vertical="center"/>
      <protection hidden="1"/>
    </xf>
    <xf numFmtId="0" fontId="23" fillId="3" borderId="0" xfId="0" applyFont="1" applyFill="1" applyProtection="1">
      <alignment vertical="center"/>
      <protection hidden="1"/>
    </xf>
    <xf numFmtId="0" fontId="23" fillId="7" borderId="0" xfId="0" applyFont="1" applyFill="1" applyProtection="1">
      <alignment vertical="center"/>
      <protection hidden="1"/>
    </xf>
    <xf numFmtId="0" fontId="23" fillId="8" borderId="0" xfId="0" applyFont="1" applyFill="1" applyProtection="1">
      <alignment vertical="center"/>
      <protection hidden="1"/>
    </xf>
    <xf numFmtId="0" fontId="23" fillId="9" borderId="0" xfId="0" applyFont="1" applyFill="1" applyProtection="1">
      <alignment vertical="center"/>
      <protection hidden="1"/>
    </xf>
    <xf numFmtId="0" fontId="23" fillId="0" borderId="0" xfId="0" applyFont="1" applyProtection="1">
      <alignment vertical="center"/>
      <protection hidden="1"/>
    </xf>
    <xf numFmtId="0" fontId="2" fillId="0" borderId="23" xfId="0" applyFont="1" applyBorder="1" applyAlignment="1" applyProtection="1">
      <alignment horizontal="center" vertical="center" wrapText="1"/>
      <protection hidden="1"/>
    </xf>
    <xf numFmtId="0" fontId="9" fillId="0" borderId="23" xfId="0" applyFont="1" applyBorder="1" applyAlignment="1" applyProtection="1">
      <alignment horizontal="center" vertical="center"/>
      <protection hidden="1"/>
    </xf>
    <xf numFmtId="0" fontId="6" fillId="0" borderId="28" xfId="0" applyFont="1" applyBorder="1" applyAlignment="1" applyProtection="1">
      <alignment horizontal="left" vertical="center" indent="1"/>
      <protection hidden="1"/>
    </xf>
    <xf numFmtId="0" fontId="6" fillId="5" borderId="0" xfId="0" applyFont="1" applyFill="1" applyProtection="1">
      <alignment vertical="center"/>
      <protection hidden="1"/>
    </xf>
    <xf numFmtId="0" fontId="6" fillId="9" borderId="28" xfId="0" applyFont="1" applyFill="1" applyBorder="1" applyAlignment="1" applyProtection="1">
      <alignment horizontal="center" vertical="center"/>
      <protection locked="0"/>
    </xf>
    <xf numFmtId="0" fontId="11" fillId="0" borderId="28" xfId="0" applyFont="1" applyBorder="1" applyAlignment="1" applyProtection="1">
      <alignment horizontal="right" vertical="center"/>
      <protection hidden="1"/>
    </xf>
    <xf numFmtId="0" fontId="6" fillId="0" borderId="28" xfId="0" applyFont="1" applyBorder="1" applyAlignment="1" applyProtection="1">
      <alignment horizontal="right" vertical="center"/>
      <protection hidden="1"/>
    </xf>
    <xf numFmtId="0" fontId="6" fillId="8" borderId="28" xfId="0" applyFont="1" applyFill="1" applyBorder="1" applyAlignment="1" applyProtection="1">
      <alignment horizontal="right" vertical="center"/>
      <protection locked="0"/>
    </xf>
    <xf numFmtId="0" fontId="6" fillId="8" borderId="3" xfId="0" applyFont="1" applyFill="1" applyBorder="1" applyAlignment="1" applyProtection="1">
      <alignment horizontal="right" vertical="center"/>
      <protection locked="0"/>
    </xf>
    <xf numFmtId="0" fontId="6" fillId="9" borderId="28" xfId="0" applyFont="1" applyFill="1" applyBorder="1" applyAlignment="1" applyProtection="1">
      <alignment horizontal="right" vertical="center"/>
      <protection locked="0"/>
    </xf>
    <xf numFmtId="0" fontId="6" fillId="0" borderId="28" xfId="0" applyFont="1" applyBorder="1" applyProtection="1">
      <alignment vertical="center"/>
      <protection hidden="1"/>
    </xf>
    <xf numFmtId="0" fontId="10" fillId="0" borderId="0" xfId="0" applyFont="1" applyAlignment="1" applyProtection="1">
      <alignment vertical="center" wrapText="1"/>
      <protection hidden="1"/>
    </xf>
    <xf numFmtId="0" fontId="6" fillId="0" borderId="0" xfId="0" applyFont="1" applyAlignment="1" applyProtection="1">
      <alignment horizontal="left" vertical="center"/>
      <protection hidden="1"/>
    </xf>
    <xf numFmtId="0" fontId="6" fillId="6" borderId="0" xfId="0" applyFont="1" applyFill="1" applyAlignment="1" applyProtection="1">
      <alignment horizontal="left" vertical="center"/>
      <protection hidden="1"/>
    </xf>
    <xf numFmtId="0" fontId="7" fillId="9" borderId="0" xfId="0" applyFont="1" applyFill="1" applyAlignment="1" applyProtection="1">
      <alignment horizontal="center" vertical="center"/>
      <protection locked="0"/>
    </xf>
    <xf numFmtId="0" fontId="6" fillId="9" borderId="0" xfId="0" applyFont="1" applyFill="1" applyAlignment="1" applyProtection="1">
      <alignment horizontal="center" vertical="center"/>
      <protection locked="0"/>
    </xf>
    <xf numFmtId="0" fontId="6" fillId="4" borderId="0" xfId="0" applyFont="1" applyFill="1" applyAlignment="1" applyProtection="1">
      <alignment horizontal="left" vertical="center"/>
      <protection hidden="1"/>
    </xf>
    <xf numFmtId="0" fontId="18" fillId="11" borderId="28" xfId="0" applyFont="1" applyFill="1" applyBorder="1" applyAlignment="1" applyProtection="1">
      <alignment horizontal="right" vertical="center"/>
      <protection hidden="1"/>
    </xf>
    <xf numFmtId="0" fontId="6" fillId="8" borderId="0" xfId="0" applyFont="1" applyFill="1" applyAlignment="1" applyProtection="1">
      <alignment horizontal="center" vertical="center"/>
      <protection locked="0"/>
    </xf>
    <xf numFmtId="0" fontId="7" fillId="0" borderId="0" xfId="0" applyFont="1" applyAlignment="1" applyProtection="1">
      <alignment horizontal="left" vertical="center" indent="1"/>
      <protection hidden="1"/>
    </xf>
    <xf numFmtId="0" fontId="0" fillId="0" borderId="0" xfId="0" applyAlignment="1">
      <alignment horizontal="left" vertical="center" indent="1"/>
    </xf>
    <xf numFmtId="0" fontId="6" fillId="10" borderId="0" xfId="0" applyFont="1" applyFill="1" applyAlignment="1" applyProtection="1">
      <alignment horizontal="left" vertical="center"/>
      <protection hidden="1"/>
    </xf>
    <xf numFmtId="0" fontId="6" fillId="0" borderId="28" xfId="0" applyFont="1" applyBorder="1" applyAlignment="1" applyProtection="1">
      <alignment horizontal="center" vertical="center"/>
      <protection hidden="1"/>
    </xf>
    <xf numFmtId="0" fontId="6" fillId="3" borderId="28" xfId="0" applyFont="1" applyFill="1" applyBorder="1" applyAlignment="1" applyProtection="1">
      <alignment horizontal="left" vertical="center" wrapText="1" indent="1"/>
      <protection locked="0"/>
    </xf>
    <xf numFmtId="49" fontId="8" fillId="3" borderId="28" xfId="1" applyNumberFormat="1" applyFill="1" applyBorder="1" applyAlignment="1" applyProtection="1">
      <alignment horizontal="left" vertical="center" wrapText="1" indent="1"/>
      <protection locked="0"/>
    </xf>
    <xf numFmtId="49" fontId="6" fillId="3" borderId="28" xfId="0" applyNumberFormat="1" applyFont="1" applyFill="1" applyBorder="1" applyAlignment="1" applyProtection="1">
      <alignment horizontal="left" vertical="center" wrapText="1" indent="1"/>
      <protection locked="0"/>
    </xf>
    <xf numFmtId="0" fontId="6" fillId="10" borderId="0" xfId="0" applyFont="1" applyFill="1" applyProtection="1">
      <alignment vertical="center"/>
      <protection hidden="1"/>
    </xf>
    <xf numFmtId="49" fontId="6" fillId="3" borderId="28" xfId="0" applyNumberFormat="1" applyFont="1" applyFill="1" applyBorder="1" applyAlignment="1" applyProtection="1">
      <alignment horizontal="center" vertical="center" shrinkToFit="1"/>
      <protection locked="0"/>
    </xf>
    <xf numFmtId="49" fontId="6" fillId="3" borderId="28" xfId="0" applyNumberFormat="1" applyFont="1" applyFill="1" applyBorder="1" applyAlignment="1" applyProtection="1">
      <alignment horizontal="center" vertical="center"/>
      <protection locked="0"/>
    </xf>
    <xf numFmtId="0" fontId="6" fillId="3" borderId="28" xfId="0" applyFont="1" applyFill="1" applyBorder="1" applyProtection="1">
      <alignment vertical="center"/>
      <protection locked="0"/>
    </xf>
    <xf numFmtId="0" fontId="6" fillId="3" borderId="28" xfId="0" applyFont="1" applyFill="1" applyBorder="1" applyAlignment="1" applyProtection="1">
      <alignment horizontal="center" vertical="center" wrapText="1"/>
      <protection locked="0"/>
    </xf>
    <xf numFmtId="0" fontId="6" fillId="3" borderId="28" xfId="0" applyFont="1" applyFill="1" applyBorder="1" applyAlignment="1" applyProtection="1">
      <alignment vertical="center" wrapText="1"/>
      <protection locked="0"/>
    </xf>
    <xf numFmtId="0" fontId="6" fillId="0" borderId="0" xfId="0" applyFont="1" applyAlignment="1" applyProtection="1">
      <alignment horizontal="right" vertical="center"/>
      <protection hidden="1"/>
    </xf>
    <xf numFmtId="0" fontId="6" fillId="0" borderId="0" xfId="0" applyFont="1" applyAlignment="1" applyProtection="1">
      <alignment horizontal="center" vertical="center"/>
      <protection hidden="1"/>
    </xf>
    <xf numFmtId="0" fontId="6" fillId="2" borderId="0" xfId="0" applyFont="1" applyFill="1" applyProtection="1">
      <alignment vertical="center"/>
      <protection hidden="1"/>
    </xf>
    <xf numFmtId="0" fontId="6" fillId="0" borderId="23" xfId="0" applyFont="1" applyBorder="1" applyAlignment="1" applyProtection="1">
      <alignment vertical="center" wrapText="1"/>
      <protection locked="0"/>
    </xf>
    <xf numFmtId="0" fontId="17" fillId="0" borderId="23" xfId="0" applyFont="1" applyBorder="1" applyAlignment="1" applyProtection="1">
      <alignment vertical="center" wrapText="1"/>
      <protection hidden="1"/>
    </xf>
    <xf numFmtId="0" fontId="17" fillId="0" borderId="23" xfId="0" applyFont="1" applyBorder="1" applyProtection="1">
      <alignment vertical="center"/>
      <protection hidden="1"/>
    </xf>
    <xf numFmtId="0" fontId="6" fillId="7" borderId="0" xfId="0" applyFont="1" applyFill="1" applyAlignment="1" applyProtection="1">
      <alignment horizontal="left" vertical="top" wrapText="1"/>
      <protection locked="0"/>
    </xf>
    <xf numFmtId="0" fontId="6" fillId="7" borderId="28" xfId="0" applyFont="1" applyFill="1" applyBorder="1" applyAlignment="1" applyProtection="1">
      <alignment horizontal="left" vertical="top" wrapText="1"/>
      <protection locked="0"/>
    </xf>
    <xf numFmtId="0" fontId="6" fillId="6" borderId="0" xfId="0" applyFont="1" applyFill="1" applyProtection="1">
      <alignment vertical="center"/>
      <protection hidden="1"/>
    </xf>
    <xf numFmtId="0" fontId="6" fillId="7" borderId="0" xfId="0" applyFont="1" applyFill="1" applyAlignment="1" applyProtection="1">
      <alignment horizontal="center" vertical="center"/>
      <protection locked="0"/>
    </xf>
    <xf numFmtId="0" fontId="6" fillId="7" borderId="28" xfId="0" applyFont="1" applyFill="1" applyBorder="1" applyAlignment="1" applyProtection="1">
      <alignment horizontal="right" vertical="center"/>
      <protection locked="0"/>
    </xf>
    <xf numFmtId="0" fontId="6" fillId="0" borderId="0" xfId="0" applyFont="1" applyAlignment="1" applyProtection="1">
      <alignment horizontal="left" vertical="center" indent="1"/>
      <protection hidden="1"/>
    </xf>
    <xf numFmtId="0" fontId="6" fillId="0" borderId="28" xfId="0" applyFont="1" applyBorder="1" applyAlignment="1" applyProtection="1">
      <alignment horizontal="left" vertical="center"/>
      <protection hidden="1"/>
    </xf>
    <xf numFmtId="0" fontId="6" fillId="0" borderId="0" xfId="0" applyFont="1" applyProtection="1">
      <alignment vertical="center"/>
      <protection hidden="1"/>
    </xf>
    <xf numFmtId="0" fontId="6" fillId="8" borderId="28" xfId="0" applyFont="1" applyFill="1" applyBorder="1" applyAlignment="1" applyProtection="1">
      <alignment horizontal="center" vertical="center"/>
      <protection locked="0"/>
    </xf>
    <xf numFmtId="0" fontId="6" fillId="0" borderId="23" xfId="0" applyFont="1" applyBorder="1" applyAlignment="1" applyProtection="1">
      <alignment horizontal="center" vertical="center"/>
      <protection hidden="1"/>
    </xf>
    <xf numFmtId="0" fontId="6" fillId="0" borderId="23" xfId="0" applyFont="1" applyBorder="1" applyAlignment="1" applyProtection="1">
      <alignment horizontal="left" vertical="center" indent="1"/>
      <protection hidden="1"/>
    </xf>
    <xf numFmtId="0" fontId="23" fillId="0" borderId="0" xfId="0" applyFont="1" applyAlignment="1" applyProtection="1">
      <alignment horizontal="center" vertical="center"/>
      <protection hidden="1"/>
    </xf>
    <xf numFmtId="0" fontId="7" fillId="0" borderId="28" xfId="0" applyFont="1" applyBorder="1" applyAlignment="1" applyProtection="1">
      <alignment horizontal="right" vertical="center"/>
      <protection hidden="1"/>
    </xf>
    <xf numFmtId="0" fontId="18" fillId="0" borderId="28" xfId="0" applyFont="1" applyBorder="1" applyAlignment="1" applyProtection="1">
      <alignment horizontal="right" vertical="center"/>
      <protection hidden="1"/>
    </xf>
    <xf numFmtId="0" fontId="2" fillId="0" borderId="1" xfId="0" applyFont="1" applyBorder="1" applyAlignment="1" applyProtection="1">
      <alignment horizontal="left" vertical="center"/>
      <protection hidden="1"/>
    </xf>
    <xf numFmtId="0" fontId="2" fillId="0" borderId="1" xfId="0" applyFont="1" applyBorder="1" applyAlignment="1" applyProtection="1">
      <alignment horizontal="left" vertical="center" wrapText="1" indent="2"/>
      <protection hidden="1"/>
    </xf>
    <xf numFmtId="0" fontId="2" fillId="0" borderId="0" xfId="0" applyFont="1" applyAlignment="1" applyProtection="1">
      <alignment horizontal="right" vertical="center"/>
      <protection hidden="1"/>
    </xf>
    <xf numFmtId="0" fontId="2" fillId="0" borderId="0" xfId="0" applyFont="1" applyAlignment="1" applyProtection="1">
      <alignment horizontal="center" vertical="center"/>
      <protection hidden="1"/>
    </xf>
    <xf numFmtId="0" fontId="2" fillId="0" borderId="0" xfId="0" applyFont="1" applyAlignment="1" applyProtection="1">
      <alignment vertical="center" shrinkToFit="1"/>
      <protection hidden="1"/>
    </xf>
    <xf numFmtId="0" fontId="2" fillId="0" borderId="0" xfId="0" applyFont="1" applyAlignment="1" applyProtection="1">
      <alignment horizontal="left" vertical="center"/>
      <protection hidden="1"/>
    </xf>
    <xf numFmtId="0" fontId="3" fillId="0" borderId="0" xfId="0" applyFont="1" applyAlignment="1" applyProtection="1">
      <alignment horizontal="left" vertical="center"/>
      <protection hidden="1"/>
    </xf>
    <xf numFmtId="0" fontId="2" fillId="0" borderId="2" xfId="0" applyFont="1" applyBorder="1" applyAlignment="1" applyProtection="1">
      <alignment horizontal="left" vertical="center" wrapText="1" indent="2"/>
      <protection hidden="1"/>
    </xf>
    <xf numFmtId="0" fontId="2" fillId="0" borderId="3" xfId="0" applyFont="1" applyBorder="1" applyAlignment="1" applyProtection="1">
      <alignment horizontal="left" vertical="center" wrapText="1" indent="2"/>
      <protection hidden="1"/>
    </xf>
    <xf numFmtId="0" fontId="2" fillId="0" borderId="3"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2" fillId="0" borderId="83" xfId="0" applyFont="1" applyBorder="1" applyAlignment="1" applyProtection="1">
      <alignment horizontal="right" vertical="center" wrapText="1"/>
      <protection hidden="1"/>
    </xf>
    <xf numFmtId="0" fontId="2" fillId="0" borderId="22" xfId="0" applyFont="1" applyBorder="1" applyAlignment="1" applyProtection="1">
      <alignment horizontal="right" vertical="center" wrapText="1"/>
      <protection hidden="1"/>
    </xf>
    <xf numFmtId="0" fontId="2" fillId="0" borderId="23" xfId="0" applyFont="1" applyBorder="1" applyAlignment="1" applyProtection="1">
      <alignment horizontal="center" vertical="center" wrapText="1"/>
      <protection hidden="1"/>
    </xf>
    <xf numFmtId="0" fontId="2" fillId="0" borderId="24" xfId="0" applyFont="1" applyBorder="1" applyAlignment="1" applyProtection="1">
      <alignment horizontal="center" vertical="center" wrapText="1"/>
      <protection hidden="1"/>
    </xf>
    <xf numFmtId="0" fontId="2" fillId="0" borderId="83" xfId="0" applyFont="1" applyBorder="1" applyAlignment="1" applyProtection="1">
      <alignment horizontal="center" vertical="center" wrapText="1"/>
      <protection hidden="1"/>
    </xf>
    <xf numFmtId="0" fontId="2" fillId="0" borderId="47" xfId="0" applyFont="1" applyBorder="1" applyAlignment="1" applyProtection="1">
      <alignment horizontal="left" vertical="center" wrapText="1" indent="2"/>
      <protection hidden="1"/>
    </xf>
    <xf numFmtId="176" fontId="2" fillId="0" borderId="1" xfId="0" applyNumberFormat="1" applyFont="1" applyBorder="1" applyAlignment="1" applyProtection="1">
      <alignment horizontal="right" vertical="center" indent="2"/>
      <protection hidden="1"/>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177" fontId="2" fillId="0" borderId="2" xfId="0" applyNumberFormat="1" applyFont="1" applyBorder="1" applyAlignment="1" applyProtection="1">
      <alignment horizontal="center" vertical="center"/>
      <protection hidden="1"/>
    </xf>
    <xf numFmtId="177" fontId="2" fillId="0" borderId="3" xfId="0" applyNumberFormat="1" applyFont="1" applyBorder="1" applyAlignment="1" applyProtection="1">
      <alignment horizontal="center" vertical="center"/>
      <protection hidden="1"/>
    </xf>
    <xf numFmtId="177" fontId="2" fillId="0" borderId="4" xfId="0" applyNumberFormat="1"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180" fontId="2" fillId="0" borderId="2" xfId="0" applyNumberFormat="1" applyFont="1" applyBorder="1" applyAlignment="1" applyProtection="1">
      <alignment horizontal="center" vertical="center"/>
      <protection hidden="1"/>
    </xf>
    <xf numFmtId="180" fontId="2" fillId="0" borderId="3" xfId="0" applyNumberFormat="1" applyFont="1" applyBorder="1" applyAlignment="1" applyProtection="1">
      <alignment horizontal="center" vertical="center"/>
      <protection hidden="1"/>
    </xf>
    <xf numFmtId="180" fontId="2" fillId="0" borderId="4" xfId="0" applyNumberFormat="1" applyFont="1" applyBorder="1" applyAlignment="1" applyProtection="1">
      <alignment horizontal="center" vertical="center"/>
      <protection hidden="1"/>
    </xf>
    <xf numFmtId="0" fontId="2" fillId="0" borderId="1" xfId="0" applyFont="1" applyBorder="1" applyProtection="1">
      <alignment vertical="center"/>
      <protection hidden="1"/>
    </xf>
    <xf numFmtId="0" fontId="2" fillId="0" borderId="22" xfId="0" applyFont="1" applyBorder="1" applyAlignment="1" applyProtection="1">
      <alignment horizontal="left" vertical="top" wrapText="1"/>
      <protection hidden="1"/>
    </xf>
    <xf numFmtId="0" fontId="2" fillId="0" borderId="23" xfId="0" applyFont="1" applyBorder="1" applyAlignment="1" applyProtection="1">
      <alignment horizontal="left" vertical="top" wrapText="1"/>
      <protection hidden="1"/>
    </xf>
    <xf numFmtId="0" fontId="2" fillId="0" borderId="24" xfId="0" applyFont="1" applyBorder="1" applyAlignment="1" applyProtection="1">
      <alignment horizontal="left" vertical="top" wrapText="1"/>
      <protection hidden="1"/>
    </xf>
    <xf numFmtId="0" fontId="2" fillId="0" borderId="27" xfId="0" applyFont="1" applyBorder="1" applyAlignment="1" applyProtection="1">
      <alignment horizontal="left" vertical="top" wrapText="1"/>
      <protection hidden="1"/>
    </xf>
    <xf numFmtId="0" fontId="2" fillId="0" borderId="28" xfId="0" applyFont="1" applyBorder="1" applyAlignment="1" applyProtection="1">
      <alignment horizontal="left" vertical="top" wrapText="1"/>
      <protection hidden="1"/>
    </xf>
    <xf numFmtId="0" fontId="2" fillId="0" borderId="29" xfId="0" applyFont="1" applyBorder="1" applyAlignment="1" applyProtection="1">
      <alignment horizontal="left" vertical="top" wrapText="1"/>
      <protection hidden="1"/>
    </xf>
    <xf numFmtId="0" fontId="2" fillId="0" borderId="1" xfId="0" applyFont="1" applyBorder="1" applyAlignment="1" applyProtection="1">
      <alignment horizontal="left" vertical="center" indent="1"/>
      <protection hidden="1"/>
    </xf>
    <xf numFmtId="0" fontId="20" fillId="0" borderId="53" xfId="0" applyFont="1" applyBorder="1" applyAlignment="1" applyProtection="1">
      <alignment horizontal="center" vertical="center"/>
      <protection hidden="1"/>
    </xf>
    <xf numFmtId="0" fontId="20" fillId="0" borderId="0" xfId="0" applyFont="1" applyAlignment="1" applyProtection="1">
      <alignment horizontal="center" vertical="center"/>
      <protection hidden="1"/>
    </xf>
    <xf numFmtId="0" fontId="3" fillId="0" borderId="0" xfId="0" applyFont="1" applyAlignment="1" applyProtection="1">
      <alignment horizontal="center" vertical="center"/>
      <protection hidden="1"/>
    </xf>
    <xf numFmtId="3" fontId="2" fillId="0" borderId="1" xfId="0" applyNumberFormat="1" applyFont="1" applyBorder="1" applyAlignment="1" applyProtection="1">
      <alignment horizontal="right" vertical="center" indent="1"/>
      <protection hidden="1"/>
    </xf>
    <xf numFmtId="0" fontId="2" fillId="0" borderId="1" xfId="0" applyFont="1" applyBorder="1" applyAlignment="1" applyProtection="1">
      <alignment horizontal="center" vertical="center" wrapText="1"/>
      <protection hidden="1"/>
    </xf>
    <xf numFmtId="0" fontId="2" fillId="0" borderId="22" xfId="0" applyFont="1" applyBorder="1" applyAlignment="1" applyProtection="1">
      <alignment horizontal="center" vertical="center"/>
      <protection hidden="1"/>
    </xf>
    <xf numFmtId="0" fontId="2" fillId="0" borderId="23" xfId="0" applyFont="1" applyBorder="1" applyAlignment="1" applyProtection="1">
      <alignment horizontal="center" vertical="center"/>
      <protection hidden="1"/>
    </xf>
    <xf numFmtId="0" fontId="2" fillId="0" borderId="24" xfId="0" applyFont="1" applyBorder="1" applyAlignment="1" applyProtection="1">
      <alignment horizontal="center" vertical="center"/>
      <protection hidden="1"/>
    </xf>
    <xf numFmtId="178" fontId="2" fillId="0" borderId="25" xfId="0" applyNumberFormat="1" applyFont="1" applyBorder="1" applyAlignment="1" applyProtection="1">
      <alignment horizontal="right" vertical="center" indent="1"/>
      <protection hidden="1"/>
    </xf>
    <xf numFmtId="178" fontId="2" fillId="0" borderId="1" xfId="0" applyNumberFormat="1" applyFont="1" applyBorder="1" applyAlignment="1" applyProtection="1">
      <alignment horizontal="right" vertical="center" indent="1"/>
      <protection hidden="1"/>
    </xf>
    <xf numFmtId="3" fontId="2" fillId="0" borderId="35" xfId="0" applyNumberFormat="1" applyFont="1" applyBorder="1" applyAlignment="1" applyProtection="1">
      <alignment horizontal="right" vertical="center" indent="1"/>
      <protection hidden="1"/>
    </xf>
    <xf numFmtId="3" fontId="2" fillId="0" borderId="62" xfId="0" applyNumberFormat="1" applyFont="1" applyBorder="1" applyAlignment="1" applyProtection="1">
      <alignment horizontal="center" vertical="center"/>
      <protection hidden="1"/>
    </xf>
    <xf numFmtId="3" fontId="2" fillId="0" borderId="63" xfId="0" applyNumberFormat="1" applyFont="1" applyBorder="1" applyAlignment="1" applyProtection="1">
      <alignment horizontal="center" vertical="center"/>
      <protection hidden="1"/>
    </xf>
    <xf numFmtId="3" fontId="2" fillId="0" borderId="64" xfId="0" applyNumberFormat="1" applyFont="1" applyBorder="1" applyAlignment="1" applyProtection="1">
      <alignment horizontal="center" vertical="center"/>
      <protection hidden="1"/>
    </xf>
    <xf numFmtId="3" fontId="2" fillId="0" borderId="56" xfId="0" applyNumberFormat="1" applyFont="1" applyBorder="1" applyAlignment="1" applyProtection="1">
      <alignment horizontal="center" vertical="center"/>
      <protection hidden="1"/>
    </xf>
    <xf numFmtId="3" fontId="2" fillId="0" borderId="57" xfId="0" applyNumberFormat="1" applyFont="1" applyBorder="1" applyAlignment="1" applyProtection="1">
      <alignment horizontal="center" vertical="center"/>
      <protection hidden="1"/>
    </xf>
    <xf numFmtId="3" fontId="2" fillId="0" borderId="61" xfId="0" applyNumberFormat="1" applyFont="1" applyBorder="1" applyAlignment="1" applyProtection="1">
      <alignment horizontal="center" vertical="center"/>
      <protection hidden="1"/>
    </xf>
    <xf numFmtId="179" fontId="2" fillId="0" borderId="18" xfId="0" applyNumberFormat="1" applyFont="1" applyBorder="1" applyAlignment="1" applyProtection="1">
      <alignment horizontal="right" vertical="center" indent="1"/>
      <protection hidden="1"/>
    </xf>
    <xf numFmtId="3" fontId="2" fillId="0" borderId="18" xfId="0" applyNumberFormat="1" applyFont="1" applyBorder="1" applyAlignment="1" applyProtection="1">
      <alignment horizontal="right" vertical="center" indent="1"/>
      <protection hidden="1"/>
    </xf>
    <xf numFmtId="0" fontId="2" fillId="0" borderId="6"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5" fillId="0" borderId="9"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5" fillId="0" borderId="13" xfId="0" applyFont="1" applyBorder="1" applyAlignment="1" applyProtection="1">
      <alignment horizontal="center" vertical="center" wrapText="1"/>
      <protection hidden="1"/>
    </xf>
    <xf numFmtId="0" fontId="5" fillId="0" borderId="14" xfId="0" applyFont="1" applyBorder="1" applyAlignment="1" applyProtection="1">
      <alignment horizontal="center" vertical="center" wrapText="1"/>
      <protection hidden="1"/>
    </xf>
    <xf numFmtId="0" fontId="5" fillId="0" borderId="14" xfId="0" applyFont="1" applyBorder="1" applyAlignment="1" applyProtection="1">
      <alignment horizontal="center" vertical="center"/>
      <protection hidden="1"/>
    </xf>
    <xf numFmtId="0" fontId="2" fillId="0" borderId="5" xfId="0" applyFont="1" applyBorder="1" applyProtection="1">
      <alignment vertical="center"/>
      <protection hidden="1"/>
    </xf>
    <xf numFmtId="0" fontId="2" fillId="0" borderId="6" xfId="0" applyFont="1" applyBorder="1" applyProtection="1">
      <alignment vertical="center"/>
      <protection hidden="1"/>
    </xf>
    <xf numFmtId="0" fontId="2" fillId="0" borderId="7" xfId="0" applyFont="1" applyBorder="1" applyAlignment="1" applyProtection="1">
      <alignment horizontal="right" vertical="center" indent="1"/>
      <protection hidden="1"/>
    </xf>
    <xf numFmtId="0" fontId="2" fillId="0" borderId="6" xfId="0" applyFont="1" applyBorder="1" applyAlignment="1" applyProtection="1">
      <alignment horizontal="right" vertical="center" indent="1"/>
      <protection hidden="1"/>
    </xf>
    <xf numFmtId="3" fontId="2" fillId="0" borderId="38" xfId="0" applyNumberFormat="1" applyFont="1" applyBorder="1" applyAlignment="1" applyProtection="1">
      <alignment horizontal="right" vertical="center" indent="1"/>
      <protection hidden="1"/>
    </xf>
    <xf numFmtId="0" fontId="2" fillId="0" borderId="37" xfId="0" applyFont="1" applyBorder="1" applyAlignment="1" applyProtection="1">
      <alignment horizontal="center" vertical="center"/>
      <protection hidden="1"/>
    </xf>
    <xf numFmtId="0" fontId="2" fillId="0" borderId="32" xfId="0" applyFont="1" applyBorder="1" applyAlignment="1" applyProtection="1">
      <alignment horizontal="center" vertical="center"/>
      <protection hidden="1"/>
    </xf>
    <xf numFmtId="178" fontId="2" fillId="0" borderId="34" xfId="0" applyNumberFormat="1" applyFont="1" applyBorder="1" applyAlignment="1" applyProtection="1">
      <alignment horizontal="right" vertical="center" indent="1"/>
      <protection hidden="1"/>
    </xf>
    <xf numFmtId="178" fontId="2" fillId="0" borderId="35" xfId="0" applyNumberFormat="1" applyFont="1" applyBorder="1" applyAlignment="1" applyProtection="1">
      <alignment horizontal="right" vertical="center" indent="1"/>
      <protection hidden="1"/>
    </xf>
    <xf numFmtId="0" fontId="2" fillId="0" borderId="36" xfId="0" applyFont="1" applyBorder="1" applyAlignment="1" applyProtection="1">
      <alignment horizontal="center" vertical="center"/>
      <protection hidden="1"/>
    </xf>
    <xf numFmtId="179" fontId="2" fillId="0" borderId="2" xfId="0" applyNumberFormat="1" applyFont="1" applyBorder="1" applyAlignment="1" applyProtection="1">
      <alignment horizontal="right" vertical="center" indent="1"/>
      <protection hidden="1"/>
    </xf>
    <xf numFmtId="179" fontId="2" fillId="0" borderId="3" xfId="0" applyNumberFormat="1" applyFont="1" applyBorder="1" applyAlignment="1" applyProtection="1">
      <alignment horizontal="right" vertical="center" indent="1"/>
      <protection hidden="1"/>
    </xf>
    <xf numFmtId="179" fontId="2" fillId="0" borderId="4" xfId="0" applyNumberFormat="1" applyFont="1" applyBorder="1" applyAlignment="1" applyProtection="1">
      <alignment horizontal="right" vertical="center" indent="1"/>
      <protection hidden="1"/>
    </xf>
    <xf numFmtId="0" fontId="2" fillId="0" borderId="16" xfId="0" applyFont="1" applyBorder="1" applyAlignment="1" applyProtection="1">
      <alignment horizontal="center" vertical="center" wrapText="1"/>
      <protection hidden="1"/>
    </xf>
    <xf numFmtId="0" fontId="2" fillId="0" borderId="17" xfId="0" applyFont="1" applyBorder="1" applyAlignment="1" applyProtection="1">
      <alignment horizontal="center" vertical="center" wrapText="1"/>
      <protection hidden="1"/>
    </xf>
    <xf numFmtId="0" fontId="2" fillId="0" borderId="17" xfId="0" applyFont="1" applyBorder="1" applyAlignment="1" applyProtection="1">
      <alignment horizontal="center" vertical="center"/>
      <protection hidden="1"/>
    </xf>
    <xf numFmtId="0" fontId="2" fillId="0" borderId="21" xfId="0" applyFont="1" applyBorder="1" applyAlignment="1" applyProtection="1">
      <alignment horizontal="center" vertical="center"/>
      <protection hidden="1"/>
    </xf>
    <xf numFmtId="0" fontId="2" fillId="0" borderId="31" xfId="0" applyFont="1" applyBorder="1" applyAlignment="1" applyProtection="1">
      <alignment horizontal="center" vertical="center"/>
      <protection hidden="1"/>
    </xf>
    <xf numFmtId="179" fontId="2" fillId="0" borderId="36" xfId="0" applyNumberFormat="1" applyFont="1" applyBorder="1" applyAlignment="1" applyProtection="1">
      <alignment horizontal="right" vertical="center" indent="1"/>
      <protection hidden="1"/>
    </xf>
    <xf numFmtId="0" fontId="2" fillId="0" borderId="18" xfId="0" applyFont="1" applyBorder="1" applyAlignment="1" applyProtection="1">
      <alignment horizontal="center" vertical="center"/>
      <protection hidden="1"/>
    </xf>
    <xf numFmtId="0" fontId="2" fillId="0" borderId="19" xfId="0" applyFont="1" applyBorder="1" applyAlignment="1" applyProtection="1">
      <alignment horizontal="center" vertical="center"/>
      <protection hidden="1"/>
    </xf>
    <xf numFmtId="178" fontId="2" fillId="0" borderId="20" xfId="0" applyNumberFormat="1" applyFont="1" applyBorder="1" applyAlignment="1" applyProtection="1">
      <alignment horizontal="right" vertical="center" indent="1"/>
      <protection hidden="1"/>
    </xf>
    <xf numFmtId="178" fontId="2" fillId="0" borderId="18" xfId="0" applyNumberFormat="1" applyFont="1" applyBorder="1" applyAlignment="1" applyProtection="1">
      <alignment horizontal="right" vertical="center" indent="1"/>
      <protection hidden="1"/>
    </xf>
    <xf numFmtId="179" fontId="2" fillId="0" borderId="27" xfId="0" applyNumberFormat="1" applyFont="1" applyBorder="1" applyAlignment="1" applyProtection="1">
      <alignment horizontal="right" vertical="center" indent="1"/>
      <protection hidden="1"/>
    </xf>
    <xf numFmtId="179" fontId="2" fillId="0" borderId="28" xfId="0" applyNumberFormat="1" applyFont="1" applyBorder="1" applyAlignment="1" applyProtection="1">
      <alignment horizontal="right" vertical="center" indent="1"/>
      <protection hidden="1"/>
    </xf>
    <xf numFmtId="179" fontId="2" fillId="0" borderId="29" xfId="0" applyNumberFormat="1" applyFont="1" applyBorder="1" applyAlignment="1" applyProtection="1">
      <alignment horizontal="right" vertical="center" indent="1"/>
      <protection hidden="1"/>
    </xf>
    <xf numFmtId="0" fontId="2" fillId="0" borderId="21" xfId="0" applyFont="1" applyBorder="1" applyAlignment="1" applyProtection="1">
      <alignment horizontal="center" vertical="center" wrapText="1"/>
      <protection hidden="1"/>
    </xf>
    <xf numFmtId="0" fontId="2" fillId="0" borderId="38" xfId="0" applyFont="1" applyBorder="1" applyAlignment="1" applyProtection="1">
      <alignment horizontal="center" vertical="center"/>
      <protection hidden="1"/>
    </xf>
    <xf numFmtId="0" fontId="2" fillId="0" borderId="30" xfId="0" applyFont="1" applyBorder="1" applyAlignment="1" applyProtection="1">
      <alignment horizontal="center" vertical="center"/>
      <protection hidden="1"/>
    </xf>
    <xf numFmtId="178" fontId="2" fillId="0" borderId="39" xfId="0" applyNumberFormat="1" applyFont="1" applyBorder="1" applyAlignment="1" applyProtection="1">
      <alignment horizontal="right" vertical="center" indent="1"/>
      <protection hidden="1"/>
    </xf>
    <xf numFmtId="178" fontId="2" fillId="0" borderId="38" xfId="0" applyNumberFormat="1" applyFont="1" applyBorder="1" applyAlignment="1" applyProtection="1">
      <alignment horizontal="right" vertical="center" indent="1"/>
      <protection hidden="1"/>
    </xf>
    <xf numFmtId="179" fontId="2" fillId="0" borderId="38" xfId="0" applyNumberFormat="1" applyFont="1" applyBorder="1" applyAlignment="1" applyProtection="1">
      <alignment horizontal="right" vertical="center" indent="1"/>
      <protection hidden="1"/>
    </xf>
    <xf numFmtId="0" fontId="2" fillId="0" borderId="13" xfId="0" applyFont="1" applyBorder="1" applyAlignment="1" applyProtection="1">
      <alignment horizontal="center" vertical="center" wrapText="1"/>
      <protection hidden="1"/>
    </xf>
    <xf numFmtId="0" fontId="2" fillId="0" borderId="10" xfId="0" applyFont="1" applyBorder="1" applyAlignment="1" applyProtection="1">
      <alignment horizontal="center" vertical="center"/>
      <protection hidden="1"/>
    </xf>
    <xf numFmtId="0" fontId="2" fillId="0" borderId="40" xfId="0" applyFont="1" applyBorder="1" applyAlignment="1" applyProtection="1">
      <alignment horizontal="center" vertical="center"/>
      <protection hidden="1"/>
    </xf>
    <xf numFmtId="0" fontId="2" fillId="0" borderId="44" xfId="0" applyFont="1" applyBorder="1" applyAlignment="1" applyProtection="1">
      <alignment horizontal="center" vertical="center"/>
      <protection hidden="1"/>
    </xf>
    <xf numFmtId="0" fontId="2" fillId="0" borderId="41" xfId="0" applyFont="1" applyBorder="1" applyAlignment="1" applyProtection="1">
      <alignment horizontal="center" vertical="center"/>
      <protection hidden="1"/>
    </xf>
    <xf numFmtId="0" fontId="2" fillId="0" borderId="42" xfId="0" applyFont="1" applyBorder="1" applyAlignment="1" applyProtection="1">
      <alignment horizontal="center" vertical="center"/>
      <protection hidden="1"/>
    </xf>
    <xf numFmtId="178" fontId="2" fillId="0" borderId="43" xfId="0" applyNumberFormat="1" applyFont="1" applyBorder="1" applyAlignment="1" applyProtection="1">
      <alignment horizontal="right" vertical="center" indent="1"/>
      <protection hidden="1"/>
    </xf>
    <xf numFmtId="178" fontId="2" fillId="0" borderId="41" xfId="0" applyNumberFormat="1" applyFont="1" applyBorder="1" applyAlignment="1" applyProtection="1">
      <alignment horizontal="right" vertical="center" indent="1"/>
      <protection hidden="1"/>
    </xf>
    <xf numFmtId="0" fontId="2" fillId="0" borderId="45" xfId="0" applyFont="1" applyBorder="1" applyAlignment="1" applyProtection="1">
      <alignment horizontal="center" vertical="center"/>
      <protection hidden="1"/>
    </xf>
    <xf numFmtId="0" fontId="2" fillId="0" borderId="33" xfId="0" applyFont="1" applyBorder="1" applyAlignment="1" applyProtection="1">
      <alignment horizontal="center" vertical="center"/>
      <protection hidden="1"/>
    </xf>
    <xf numFmtId="178" fontId="2" fillId="0" borderId="46" xfId="0" applyNumberFormat="1" applyFont="1" applyBorder="1" applyAlignment="1" applyProtection="1">
      <alignment horizontal="right" vertical="center" indent="1"/>
      <protection hidden="1"/>
    </xf>
    <xf numFmtId="178" fontId="2" fillId="0" borderId="45" xfId="0" applyNumberFormat="1" applyFont="1" applyBorder="1" applyAlignment="1" applyProtection="1">
      <alignment horizontal="right" vertical="center" indent="1"/>
      <protection hidden="1"/>
    </xf>
    <xf numFmtId="0" fontId="2" fillId="0" borderId="52" xfId="0" applyFont="1" applyBorder="1" applyAlignment="1" applyProtection="1">
      <alignment horizontal="center" vertical="center"/>
      <protection hidden="1"/>
    </xf>
    <xf numFmtId="0" fontId="2" fillId="0" borderId="53" xfId="0" applyFont="1" applyBorder="1" applyAlignment="1" applyProtection="1">
      <alignment horizontal="center" vertical="center"/>
      <protection hidden="1"/>
    </xf>
    <xf numFmtId="0" fontId="2" fillId="0" borderId="70" xfId="0" applyFont="1" applyBorder="1" applyAlignment="1" applyProtection="1">
      <alignment horizontal="center" vertical="center"/>
      <protection hidden="1"/>
    </xf>
    <xf numFmtId="0" fontId="2" fillId="0" borderId="42" xfId="0" applyFont="1" applyBorder="1" applyAlignment="1" applyProtection="1">
      <alignment horizontal="left" vertical="center" shrinkToFit="1"/>
      <protection hidden="1"/>
    </xf>
    <xf numFmtId="0" fontId="2" fillId="0" borderId="71" xfId="0" applyFont="1" applyBorder="1" applyAlignment="1" applyProtection="1">
      <alignment horizontal="left" vertical="center" shrinkToFit="1"/>
      <protection hidden="1"/>
    </xf>
    <xf numFmtId="0" fontId="2" fillId="0" borderId="72" xfId="0" applyFont="1" applyBorder="1" applyAlignment="1" applyProtection="1">
      <alignment horizontal="left" vertical="center" shrinkToFit="1"/>
      <protection hidden="1"/>
    </xf>
    <xf numFmtId="0" fontId="2" fillId="0" borderId="33" xfId="0" applyFont="1" applyBorder="1" applyAlignment="1" applyProtection="1">
      <alignment horizontal="left" vertical="center" shrinkToFit="1"/>
      <protection hidden="1"/>
    </xf>
    <xf numFmtId="0" fontId="2" fillId="0" borderId="65" xfId="0" applyFont="1" applyBorder="1" applyAlignment="1" applyProtection="1">
      <alignment horizontal="left" vertical="center" shrinkToFit="1"/>
      <protection hidden="1"/>
    </xf>
    <xf numFmtId="0" fontId="2" fillId="0" borderId="69" xfId="0" applyFont="1" applyBorder="1" applyAlignment="1" applyProtection="1">
      <alignment horizontal="left" vertical="center" shrinkToFit="1"/>
      <protection hidden="1"/>
    </xf>
    <xf numFmtId="0" fontId="2" fillId="0" borderId="48"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2" fillId="0" borderId="9"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3" fontId="2" fillId="0" borderId="2" xfId="0" applyNumberFormat="1" applyFont="1" applyBorder="1" applyAlignment="1" applyProtection="1">
      <alignment horizontal="center" vertical="center"/>
      <protection hidden="1"/>
    </xf>
    <xf numFmtId="3" fontId="2" fillId="0" borderId="3" xfId="0" applyNumberFormat="1" applyFont="1" applyBorder="1" applyAlignment="1" applyProtection="1">
      <alignment horizontal="center" vertical="center"/>
      <protection hidden="1"/>
    </xf>
    <xf numFmtId="3" fontId="2" fillId="0" borderId="26" xfId="0" applyNumberFormat="1" applyFont="1" applyBorder="1" applyAlignment="1" applyProtection="1">
      <alignment horizontal="center" vertical="center"/>
      <protection hidden="1"/>
    </xf>
    <xf numFmtId="3" fontId="2" fillId="0" borderId="58" xfId="0" applyNumberFormat="1" applyFont="1" applyBorder="1" applyAlignment="1" applyProtection="1">
      <alignment horizontal="center" vertical="center"/>
      <protection hidden="1"/>
    </xf>
    <xf numFmtId="3" fontId="2" fillId="0" borderId="59" xfId="0" applyNumberFormat="1" applyFont="1" applyBorder="1" applyAlignment="1" applyProtection="1">
      <alignment horizontal="center" vertical="center"/>
      <protection hidden="1"/>
    </xf>
    <xf numFmtId="3" fontId="2" fillId="0" borderId="60" xfId="0" applyNumberFormat="1" applyFont="1" applyBorder="1" applyAlignment="1" applyProtection="1">
      <alignment horizontal="center" vertical="center"/>
      <protection hidden="1"/>
    </xf>
    <xf numFmtId="0" fontId="5" fillId="0" borderId="11" xfId="0" applyFont="1" applyBorder="1" applyAlignment="1" applyProtection="1">
      <alignment horizontal="center" vertical="center" wrapText="1"/>
      <protection hidden="1"/>
    </xf>
    <xf numFmtId="0" fontId="5" fillId="0" borderId="15" xfId="0" applyFont="1" applyBorder="1" applyAlignment="1" applyProtection="1">
      <alignment horizontal="center" vertical="center"/>
      <protection hidden="1"/>
    </xf>
    <xf numFmtId="0" fontId="2" fillId="0" borderId="2" xfId="0" applyFont="1" applyBorder="1" applyProtection="1">
      <alignment vertical="center"/>
      <protection hidden="1"/>
    </xf>
    <xf numFmtId="0" fontId="2" fillId="0" borderId="3" xfId="0" applyFont="1" applyBorder="1" applyProtection="1">
      <alignment vertical="center"/>
      <protection hidden="1"/>
    </xf>
    <xf numFmtId="0" fontId="2" fillId="0" borderId="4" xfId="0" applyFont="1" applyBorder="1" applyProtection="1">
      <alignment vertical="center"/>
      <protection hidden="1"/>
    </xf>
    <xf numFmtId="177" fontId="2" fillId="0" borderId="1" xfId="0" applyNumberFormat="1" applyFont="1" applyBorder="1" applyAlignment="1" applyProtection="1">
      <alignment horizontal="right" vertical="center" indent="2"/>
      <protection hidden="1"/>
    </xf>
    <xf numFmtId="176" fontId="2" fillId="0" borderId="1" xfId="0" applyNumberFormat="1" applyFont="1" applyBorder="1" applyAlignment="1" applyProtection="1">
      <alignment horizontal="right" vertical="center" indent="1"/>
      <protection hidden="1"/>
    </xf>
    <xf numFmtId="176" fontId="2" fillId="0" borderId="55" xfId="0" applyNumberFormat="1" applyFont="1" applyBorder="1" applyAlignment="1" applyProtection="1">
      <alignment horizontal="right" vertical="center" indent="1"/>
      <protection hidden="1"/>
    </xf>
    <xf numFmtId="0" fontId="2" fillId="0" borderId="49" xfId="0" applyFont="1" applyBorder="1" applyProtection="1">
      <alignment vertical="center"/>
      <protection hidden="1"/>
    </xf>
    <xf numFmtId="0" fontId="2" fillId="0" borderId="50" xfId="0" applyFont="1" applyBorder="1" applyProtection="1">
      <alignment vertical="center"/>
      <protection hidden="1"/>
    </xf>
    <xf numFmtId="0" fontId="2" fillId="0" borderId="51" xfId="0" applyFont="1" applyBorder="1" applyProtection="1">
      <alignment vertical="center"/>
      <protection hidden="1"/>
    </xf>
    <xf numFmtId="177" fontId="2" fillId="0" borderId="47" xfId="0" applyNumberFormat="1" applyFont="1" applyBorder="1" applyAlignment="1" applyProtection="1">
      <alignment horizontal="right" vertical="center" indent="2"/>
      <protection hidden="1"/>
    </xf>
    <xf numFmtId="176" fontId="2" fillId="0" borderId="47" xfId="0" applyNumberFormat="1" applyFont="1" applyBorder="1" applyAlignment="1" applyProtection="1">
      <alignment horizontal="right" vertical="center" indent="1"/>
      <protection hidden="1"/>
    </xf>
    <xf numFmtId="0" fontId="2" fillId="0" borderId="54" xfId="0" applyFont="1" applyBorder="1" applyAlignment="1" applyProtection="1">
      <alignment horizontal="center" vertical="center"/>
      <protection hidden="1"/>
    </xf>
    <xf numFmtId="0" fontId="2" fillId="0" borderId="27" xfId="0" applyFont="1" applyBorder="1" applyAlignment="1" applyProtection="1">
      <alignment horizontal="center" vertical="center"/>
      <protection hidden="1"/>
    </xf>
    <xf numFmtId="0" fontId="2" fillId="0" borderId="28" xfId="0" applyFont="1" applyBorder="1" applyAlignment="1" applyProtection="1">
      <alignment horizontal="center" vertical="center"/>
      <protection hidden="1"/>
    </xf>
    <xf numFmtId="0" fontId="2" fillId="0" borderId="29" xfId="0" applyFont="1" applyBorder="1" applyAlignment="1" applyProtection="1">
      <alignment horizontal="center" vertical="center"/>
      <protection hidden="1"/>
    </xf>
    <xf numFmtId="0" fontId="2" fillId="0" borderId="0" xfId="0" applyFont="1" applyProtection="1">
      <alignment vertical="center"/>
      <protection hidden="1"/>
    </xf>
    <xf numFmtId="177" fontId="2" fillId="0" borderId="67" xfId="0" applyNumberFormat="1" applyFont="1" applyBorder="1" applyAlignment="1" applyProtection="1">
      <alignment horizontal="right" vertical="center" indent="2"/>
      <protection hidden="1"/>
    </xf>
    <xf numFmtId="176" fontId="2" fillId="0" borderId="67" xfId="0" applyNumberFormat="1" applyFont="1" applyBorder="1" applyAlignment="1" applyProtection="1">
      <alignment horizontal="right" vertical="center" indent="1"/>
      <protection hidden="1"/>
    </xf>
    <xf numFmtId="176" fontId="2" fillId="0" borderId="49" xfId="0" applyNumberFormat="1" applyFont="1" applyBorder="1" applyAlignment="1" applyProtection="1">
      <alignment horizontal="right" vertical="center" indent="1"/>
      <protection hidden="1"/>
    </xf>
    <xf numFmtId="176" fontId="2" fillId="0" borderId="50" xfId="0" applyNumberFormat="1" applyFont="1" applyBorder="1" applyAlignment="1" applyProtection="1">
      <alignment horizontal="right" vertical="center" indent="1"/>
      <protection hidden="1"/>
    </xf>
    <xf numFmtId="176" fontId="2" fillId="0" borderId="51" xfId="0" applyNumberFormat="1" applyFont="1" applyBorder="1" applyAlignment="1" applyProtection="1">
      <alignment horizontal="right" vertical="center" indent="1"/>
      <protection hidden="1"/>
    </xf>
    <xf numFmtId="176" fontId="2" fillId="0" borderId="2" xfId="0" applyNumberFormat="1" applyFont="1" applyBorder="1" applyAlignment="1" applyProtection="1">
      <alignment horizontal="right" vertical="center" indent="1"/>
      <protection hidden="1"/>
    </xf>
    <xf numFmtId="176" fontId="2" fillId="0" borderId="3" xfId="0" applyNumberFormat="1" applyFont="1" applyBorder="1" applyAlignment="1" applyProtection="1">
      <alignment horizontal="right" vertical="center" indent="1"/>
      <protection hidden="1"/>
    </xf>
    <xf numFmtId="176" fontId="2" fillId="0" borderId="4" xfId="0" applyNumberFormat="1" applyFont="1" applyBorder="1" applyAlignment="1" applyProtection="1">
      <alignment horizontal="right" vertical="center" indent="1"/>
      <protection hidden="1"/>
    </xf>
    <xf numFmtId="0" fontId="2" fillId="0" borderId="47" xfId="0" applyFont="1" applyBorder="1" applyAlignment="1" applyProtection="1">
      <alignment horizontal="center" vertical="center"/>
      <protection hidden="1"/>
    </xf>
    <xf numFmtId="176" fontId="2" fillId="0" borderId="73" xfId="0" applyNumberFormat="1" applyFont="1" applyBorder="1" applyAlignment="1" applyProtection="1">
      <alignment horizontal="right" vertical="center" indent="1"/>
      <protection hidden="1"/>
    </xf>
    <xf numFmtId="0" fontId="2" fillId="0" borderId="37" xfId="0" applyFont="1" applyBorder="1" applyProtection="1">
      <alignment vertical="center"/>
      <protection hidden="1"/>
    </xf>
    <xf numFmtId="0" fontId="2" fillId="0" borderId="32" xfId="0" applyFont="1" applyBorder="1" applyProtection="1">
      <alignment vertical="center"/>
      <protection hidden="1"/>
    </xf>
    <xf numFmtId="0" fontId="2" fillId="0" borderId="44" xfId="0" applyFont="1" applyBorder="1" applyProtection="1">
      <alignment vertical="center"/>
      <protection hidden="1"/>
    </xf>
    <xf numFmtId="177" fontId="2" fillId="0" borderId="35" xfId="0" applyNumberFormat="1" applyFont="1" applyBorder="1" applyAlignment="1" applyProtection="1">
      <alignment horizontal="right" vertical="center" indent="2"/>
      <protection hidden="1"/>
    </xf>
    <xf numFmtId="176" fontId="2" fillId="0" borderId="35" xfId="0" applyNumberFormat="1" applyFont="1" applyBorder="1" applyAlignment="1" applyProtection="1">
      <alignment horizontal="right" vertical="center" wrapText="1" indent="1"/>
      <protection hidden="1"/>
    </xf>
    <xf numFmtId="176" fontId="2" fillId="0" borderId="35" xfId="0" applyNumberFormat="1" applyFont="1" applyBorder="1" applyAlignment="1" applyProtection="1">
      <alignment horizontal="right" vertical="center" indent="1"/>
      <protection hidden="1"/>
    </xf>
    <xf numFmtId="0" fontId="2" fillId="0" borderId="74" xfId="0" applyFont="1" applyBorder="1" applyAlignment="1" applyProtection="1">
      <alignment horizontal="center" vertical="center"/>
      <protection hidden="1"/>
    </xf>
    <xf numFmtId="0" fontId="2" fillId="0" borderId="75" xfId="0" applyFont="1" applyBorder="1" applyAlignment="1" applyProtection="1">
      <alignment horizontal="center" vertical="center"/>
      <protection hidden="1"/>
    </xf>
    <xf numFmtId="0" fontId="2" fillId="0" borderId="76" xfId="0" applyFont="1" applyBorder="1" applyAlignment="1" applyProtection="1">
      <alignment horizontal="center" vertical="center"/>
      <protection hidden="1"/>
    </xf>
    <xf numFmtId="0" fontId="2" fillId="0" borderId="77" xfId="0" applyFont="1" applyBorder="1" applyAlignment="1" applyProtection="1">
      <alignment horizontal="center" vertical="center"/>
      <protection hidden="1"/>
    </xf>
    <xf numFmtId="0" fontId="2" fillId="0" borderId="78" xfId="0" applyFont="1" applyBorder="1" applyAlignment="1" applyProtection="1">
      <alignment horizontal="center" vertical="center"/>
      <protection hidden="1"/>
    </xf>
    <xf numFmtId="0" fontId="2" fillId="0" borderId="79" xfId="0" applyFont="1" applyBorder="1" applyAlignment="1" applyProtection="1">
      <alignment horizontal="center" vertical="center"/>
      <protection hidden="1"/>
    </xf>
    <xf numFmtId="0" fontId="2" fillId="0" borderId="80" xfId="0" applyFont="1" applyBorder="1" applyAlignment="1" applyProtection="1">
      <alignment horizontal="center" vertical="center"/>
      <protection hidden="1"/>
    </xf>
    <xf numFmtId="0" fontId="2" fillId="0" borderId="81" xfId="0" applyFont="1" applyBorder="1" applyAlignment="1" applyProtection="1">
      <alignment horizontal="center" vertical="center"/>
      <protection hidden="1"/>
    </xf>
    <xf numFmtId="0" fontId="2" fillId="0" borderId="82" xfId="0" applyFont="1" applyBorder="1" applyAlignment="1" applyProtection="1">
      <alignment horizontal="center" vertical="center"/>
      <protection hidden="1"/>
    </xf>
    <xf numFmtId="177" fontId="2" fillId="0" borderId="1" xfId="0" applyNumberFormat="1" applyFont="1" applyBorder="1" applyAlignment="1" applyProtection="1">
      <alignment horizontal="right" vertical="center" indent="1"/>
      <protection hidden="1"/>
    </xf>
    <xf numFmtId="177" fontId="2" fillId="0" borderId="4" xfId="0" applyNumberFormat="1" applyFont="1" applyBorder="1" applyAlignment="1" applyProtection="1">
      <alignment horizontal="right" vertical="center" indent="1"/>
      <protection hidden="1"/>
    </xf>
    <xf numFmtId="177" fontId="2" fillId="0" borderId="68" xfId="0" applyNumberFormat="1" applyFont="1" applyBorder="1" applyAlignment="1" applyProtection="1">
      <alignment horizontal="right" vertical="center" indent="1"/>
      <protection hidden="1"/>
    </xf>
    <xf numFmtId="0" fontId="2" fillId="0" borderId="47" xfId="0" applyFont="1" applyBorder="1" applyProtection="1">
      <alignment vertical="center"/>
      <protection hidden="1"/>
    </xf>
    <xf numFmtId="177" fontId="2" fillId="0" borderId="47" xfId="0" applyNumberFormat="1" applyFont="1" applyBorder="1" applyAlignment="1" applyProtection="1">
      <alignment horizontal="right" vertical="center" indent="1"/>
      <protection hidden="1"/>
    </xf>
    <xf numFmtId="177" fontId="2" fillId="0" borderId="51" xfId="0" applyNumberFormat="1" applyFont="1" applyBorder="1" applyAlignment="1" applyProtection="1">
      <alignment horizontal="right" vertical="center" indent="1"/>
      <protection hidden="1"/>
    </xf>
    <xf numFmtId="177" fontId="2" fillId="0" borderId="67" xfId="0" applyNumberFormat="1" applyFont="1" applyBorder="1" applyAlignment="1" applyProtection="1">
      <alignment horizontal="right" vertical="center" indent="1"/>
      <protection hidden="1"/>
    </xf>
    <xf numFmtId="0" fontId="2" fillId="0" borderId="65" xfId="0" applyFont="1" applyBorder="1" applyAlignment="1" applyProtection="1">
      <alignment horizontal="center" vertical="center"/>
      <protection hidden="1"/>
    </xf>
    <xf numFmtId="0" fontId="2" fillId="0" borderId="66" xfId="0" applyFont="1" applyBorder="1" applyAlignment="1" applyProtection="1">
      <alignment horizontal="center" vertical="center"/>
      <protection hidden="1"/>
    </xf>
    <xf numFmtId="0" fontId="16" fillId="0" borderId="0" xfId="0" applyFont="1" applyAlignment="1" applyProtection="1">
      <alignment horizontal="center" vertical="center"/>
      <protection hidden="1"/>
    </xf>
    <xf numFmtId="0" fontId="2" fillId="0" borderId="0" xfId="0" applyFont="1" applyAlignment="1" applyProtection="1">
      <alignment horizontal="center" vertical="top"/>
      <protection hidden="1"/>
    </xf>
    <xf numFmtId="0" fontId="2" fillId="0" borderId="0" xfId="0" applyFont="1" applyAlignment="1" applyProtection="1">
      <alignment vertical="top"/>
      <protection hidden="1"/>
    </xf>
    <xf numFmtId="0" fontId="2" fillId="0" borderId="0" xfId="0" applyFont="1" applyAlignment="1" applyProtection="1">
      <protection hidden="1"/>
    </xf>
    <xf numFmtId="0" fontId="2" fillId="0" borderId="0" xfId="0" applyFont="1" applyAlignment="1" applyProtection="1">
      <alignment horizontal="distributed" vertical="center"/>
      <protection hidden="1"/>
    </xf>
  </cellXfs>
  <cellStyles count="2">
    <cellStyle name="ハイパーリンク" xfId="1" builtinId="8"/>
    <cellStyle name="標準" xfId="0" builtinId="0"/>
  </cellStyles>
  <dxfs count="0"/>
  <tableStyles count="0" defaultTableStyle="TableStyleMedium2" defaultPivotStyle="PivotStyleLight16"/>
  <colors>
    <mruColors>
      <color rgb="FFFDECE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36</xdr:col>
      <xdr:colOff>117867</xdr:colOff>
      <xdr:row>13</xdr:row>
      <xdr:rowOff>28577</xdr:rowOff>
    </xdr:from>
    <xdr:to>
      <xdr:col>38</xdr:col>
      <xdr:colOff>41319</xdr:colOff>
      <xdr:row>13</xdr:row>
      <xdr:rowOff>266701</xdr:rowOff>
    </xdr:to>
    <xdr:pic>
      <xdr:nvPicPr>
        <xdr:cNvPr id="3" name="図 2">
          <a:extLst>
            <a:ext uri="{FF2B5EF4-FFF2-40B4-BE49-F238E27FC236}">
              <a16:creationId xmlns:a16="http://schemas.microsoft.com/office/drawing/2014/main" id="{23A6A083-F725-6411-30F5-867B2483DAF2}"/>
            </a:ext>
          </a:extLst>
        </xdr:cNvPr>
        <xdr:cNvPicPr>
          <a:picLocks noChangeAspect="1"/>
        </xdr:cNvPicPr>
      </xdr:nvPicPr>
      <xdr:blipFill>
        <a:blip xmlns:r="http://schemas.openxmlformats.org/officeDocument/2006/relationships" r:embed="rId1"/>
        <a:stretch>
          <a:fillRect/>
        </a:stretch>
      </xdr:blipFill>
      <xdr:spPr>
        <a:xfrm>
          <a:off x="5261367" y="2286002"/>
          <a:ext cx="209202" cy="2381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2601A-BE03-42DC-80F3-F5A3894898B3}">
  <sheetPr codeName="Sheet1"/>
  <dimension ref="A1:BP74"/>
  <sheetViews>
    <sheetView showGridLines="0" showRowColHeaders="0" tabSelected="1" zoomScaleNormal="100" workbookViewId="0"/>
  </sheetViews>
  <sheetFormatPr defaultColWidth="3.25" defaultRowHeight="12.75" customHeight="1"/>
  <cols>
    <col min="1" max="2" width="3.25" style="16"/>
    <col min="3" max="41" width="3.25" style="3"/>
    <col min="42" max="42" width="4.25" style="3" bestFit="1" customWidth="1"/>
    <col min="43" max="16384" width="3.25" style="3"/>
  </cols>
  <sheetData>
    <row r="1" spans="1:68" ht="21" customHeight="1">
      <c r="A1" s="15" t="s">
        <v>152</v>
      </c>
      <c r="Q1" s="82" t="s">
        <v>145</v>
      </c>
      <c r="R1" s="82"/>
      <c r="S1" s="82"/>
      <c r="T1" s="28"/>
      <c r="U1" s="29"/>
      <c r="V1" s="30"/>
      <c r="W1" s="31"/>
      <c r="X1" s="32" t="s">
        <v>146</v>
      </c>
    </row>
    <row r="2" spans="1:68" ht="13.5" customHeight="1">
      <c r="B2" s="54" t="s">
        <v>0</v>
      </c>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B2" s="59" t="s">
        <v>79</v>
      </c>
      <c r="BC2" s="59"/>
      <c r="BD2" s="59"/>
      <c r="BE2" s="59"/>
      <c r="BF2" s="59"/>
      <c r="BG2" s="59"/>
      <c r="BH2" s="59"/>
      <c r="BI2" s="59"/>
      <c r="BJ2" s="59"/>
      <c r="BK2" s="59"/>
      <c r="BL2" s="59"/>
      <c r="BM2" s="59"/>
      <c r="BN2" s="59"/>
      <c r="BO2" s="59"/>
      <c r="BP2" s="59"/>
    </row>
    <row r="3" spans="1:68" ht="21" customHeight="1">
      <c r="B3" s="55" t="s">
        <v>1</v>
      </c>
      <c r="C3" s="55"/>
      <c r="D3" s="55"/>
      <c r="E3" s="55"/>
      <c r="F3" s="55"/>
      <c r="G3" s="55"/>
      <c r="H3" s="64" t="s">
        <v>113</v>
      </c>
      <c r="I3" s="64"/>
      <c r="J3" s="64"/>
      <c r="K3" s="64"/>
      <c r="L3" s="64"/>
      <c r="M3" s="64"/>
      <c r="N3" s="64"/>
      <c r="O3" s="64"/>
      <c r="P3" s="64"/>
      <c r="Q3" s="64"/>
      <c r="R3" s="64"/>
      <c r="T3" s="66" t="s">
        <v>3</v>
      </c>
      <c r="U3" s="66"/>
      <c r="V3" s="66"/>
      <c r="W3" s="66"/>
      <c r="X3" s="66"/>
      <c r="Y3" s="66"/>
      <c r="Z3" s="4" t="s">
        <v>4</v>
      </c>
      <c r="AA3" s="61"/>
      <c r="AB3" s="61"/>
      <c r="AC3" s="4" t="s">
        <v>5</v>
      </c>
      <c r="AD3" s="61"/>
      <c r="AE3" s="61"/>
      <c r="AF3" s="61"/>
      <c r="AG3" s="55" t="s">
        <v>77</v>
      </c>
      <c r="AH3" s="55"/>
      <c r="AI3" s="55"/>
      <c r="AJ3" s="55"/>
      <c r="AK3" s="60"/>
      <c r="AL3" s="60"/>
      <c r="AM3" s="60"/>
      <c r="AN3" s="60"/>
      <c r="AO3" s="60"/>
      <c r="AP3" s="60"/>
      <c r="AQ3" s="55" t="s">
        <v>78</v>
      </c>
      <c r="AR3" s="55"/>
      <c r="AS3" s="55"/>
      <c r="AT3" s="55"/>
      <c r="AU3" s="61"/>
      <c r="AV3" s="61"/>
      <c r="AW3" s="61"/>
      <c r="AX3" s="61"/>
      <c r="AY3" s="61"/>
      <c r="AZ3" s="61"/>
      <c r="BB3" s="55" t="s">
        <v>80</v>
      </c>
      <c r="BC3" s="55"/>
      <c r="BD3" s="55"/>
      <c r="BE3" s="56"/>
      <c r="BF3" s="56"/>
      <c r="BG3" s="56"/>
      <c r="BH3" s="56"/>
      <c r="BI3" s="56"/>
      <c r="BJ3" s="55" t="s">
        <v>81</v>
      </c>
      <c r="BK3" s="55"/>
      <c r="BL3" s="55"/>
      <c r="BM3" s="63"/>
      <c r="BN3" s="63"/>
      <c r="BO3" s="63"/>
      <c r="BP3" s="63"/>
    </row>
    <row r="4" spans="1:68" ht="21" customHeight="1">
      <c r="B4" s="27" t="s">
        <v>112</v>
      </c>
      <c r="C4" s="69" t="s">
        <v>114</v>
      </c>
      <c r="D4" s="70"/>
      <c r="E4" s="70"/>
      <c r="F4" s="70"/>
      <c r="G4" s="70"/>
      <c r="H4" s="68"/>
      <c r="I4" s="68"/>
      <c r="J4" s="68"/>
      <c r="K4" s="68"/>
      <c r="L4" s="68"/>
      <c r="M4" s="68"/>
      <c r="N4" s="68"/>
      <c r="O4" s="68"/>
      <c r="P4" s="68"/>
      <c r="Q4" s="68"/>
      <c r="R4" s="21" t="s">
        <v>111</v>
      </c>
      <c r="T4" s="55"/>
      <c r="U4" s="55"/>
      <c r="V4" s="55"/>
      <c r="W4" s="55"/>
      <c r="X4" s="55"/>
      <c r="Y4" s="55"/>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B4" s="55" t="s">
        <v>82</v>
      </c>
      <c r="BC4" s="55"/>
      <c r="BD4" s="55"/>
      <c r="BE4" s="57"/>
      <c r="BF4" s="58"/>
      <c r="BG4" s="58"/>
      <c r="BH4" s="58"/>
      <c r="BI4" s="58"/>
      <c r="BJ4" s="58"/>
      <c r="BK4" s="58"/>
      <c r="BL4" s="58"/>
      <c r="BM4" s="58"/>
      <c r="BN4" s="58"/>
      <c r="BO4" s="58"/>
      <c r="BP4" s="58"/>
    </row>
    <row r="5" spans="1:68" ht="21" customHeight="1">
      <c r="B5" s="55" t="s">
        <v>2</v>
      </c>
      <c r="C5" s="55"/>
      <c r="D5" s="55"/>
      <c r="E5" s="55"/>
      <c r="F5" s="55"/>
      <c r="G5" s="55"/>
      <c r="H5" s="62"/>
      <c r="I5" s="62"/>
      <c r="J5" s="62"/>
      <c r="K5" s="62"/>
      <c r="L5" s="62"/>
      <c r="M5" s="62"/>
      <c r="N5" s="62"/>
      <c r="O5" s="62"/>
      <c r="P5" s="62"/>
      <c r="Q5" s="62"/>
      <c r="R5" s="62"/>
      <c r="T5" s="5"/>
      <c r="U5" s="5"/>
      <c r="V5" s="5"/>
      <c r="W5" s="5"/>
      <c r="X5" s="5"/>
      <c r="Y5" s="5"/>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B5" s="5"/>
      <c r="BC5" s="5"/>
      <c r="BD5" s="5"/>
      <c r="BE5" s="19"/>
      <c r="BF5" s="20"/>
      <c r="BG5" s="20"/>
      <c r="BH5" s="20"/>
      <c r="BI5" s="20"/>
      <c r="BJ5" s="20"/>
      <c r="BK5" s="20"/>
      <c r="BL5" s="20"/>
      <c r="BM5" s="20"/>
      <c r="BN5" s="20"/>
      <c r="BO5" s="20"/>
      <c r="BP5" s="20"/>
    </row>
    <row r="6" spans="1:68" ht="7.5" customHeight="1">
      <c r="B6" s="27"/>
      <c r="C6" s="5"/>
      <c r="D6" s="5"/>
      <c r="E6" s="5"/>
      <c r="F6" s="5"/>
      <c r="G6" s="5"/>
      <c r="H6" s="18"/>
      <c r="I6" s="18"/>
      <c r="J6" s="18"/>
      <c r="K6" s="18"/>
      <c r="L6" s="18"/>
      <c r="M6" s="18"/>
      <c r="N6" s="18"/>
      <c r="O6" s="18"/>
      <c r="P6" s="18"/>
      <c r="Q6" s="18"/>
      <c r="R6" s="18"/>
      <c r="T6" s="5"/>
      <c r="U6" s="5"/>
      <c r="V6" s="5"/>
      <c r="W6" s="5"/>
      <c r="X6" s="5"/>
      <c r="Y6" s="5"/>
      <c r="BB6" s="5"/>
      <c r="BC6" s="5"/>
      <c r="BD6" s="5"/>
      <c r="BE6" s="6"/>
      <c r="BF6" s="7"/>
      <c r="BG6" s="7"/>
      <c r="BH6" s="7"/>
      <c r="BI6" s="7"/>
      <c r="BJ6" s="7"/>
      <c r="BK6" s="7"/>
      <c r="BL6" s="7"/>
      <c r="BM6" s="7"/>
      <c r="BN6" s="7"/>
      <c r="BO6" s="7"/>
      <c r="BP6" s="7"/>
    </row>
    <row r="7" spans="1:68" ht="13.5" customHeight="1">
      <c r="B7" s="67" t="s">
        <v>95</v>
      </c>
      <c r="C7" s="67"/>
      <c r="D7" s="67"/>
      <c r="E7" s="67"/>
      <c r="F7" s="67"/>
      <c r="G7" s="67"/>
      <c r="H7" s="67"/>
      <c r="I7" s="67"/>
      <c r="J7" s="67"/>
      <c r="K7" s="67"/>
      <c r="L7" s="67"/>
      <c r="M7" s="67"/>
      <c r="N7" s="67"/>
      <c r="O7" s="67"/>
      <c r="P7" s="67"/>
      <c r="Q7" s="67"/>
      <c r="R7" s="67"/>
      <c r="T7" s="49" t="s">
        <v>96</v>
      </c>
      <c r="U7" s="49"/>
      <c r="V7" s="49"/>
      <c r="W7" s="49"/>
      <c r="X7" s="49"/>
      <c r="Y7" s="49"/>
      <c r="Z7" s="49"/>
      <c r="AA7" s="49"/>
      <c r="AB7" s="49"/>
      <c r="AC7" s="49"/>
      <c r="AD7" s="49"/>
      <c r="AE7" s="49"/>
      <c r="AF7" s="49"/>
      <c r="AG7" s="49"/>
      <c r="AH7" s="49"/>
      <c r="AI7" s="49"/>
      <c r="AJ7" s="49"/>
      <c r="AK7" s="49"/>
      <c r="AL7" s="49"/>
      <c r="AM7" s="49"/>
      <c r="AN7" s="49"/>
      <c r="AO7" s="49"/>
      <c r="AP7" s="49"/>
      <c r="AQ7" s="49"/>
      <c r="AS7" s="36" t="s">
        <v>8</v>
      </c>
      <c r="AT7" s="36"/>
      <c r="AU7" s="36"/>
      <c r="AV7" s="36"/>
      <c r="AW7" s="36"/>
      <c r="AX7" s="36"/>
      <c r="AY7" s="36"/>
      <c r="AZ7" s="36"/>
      <c r="BA7" s="36"/>
      <c r="BB7" s="36"/>
      <c r="BC7" s="36"/>
      <c r="BD7" s="36"/>
      <c r="BE7" s="36"/>
      <c r="BF7" s="36"/>
      <c r="BG7" s="36"/>
      <c r="BH7" s="36"/>
      <c r="BI7" s="36"/>
      <c r="BJ7" s="36"/>
      <c r="BK7" s="36"/>
      <c r="BL7" s="36"/>
      <c r="BM7" s="36"/>
      <c r="BN7" s="36"/>
      <c r="BO7" s="36"/>
      <c r="BP7" s="36"/>
    </row>
    <row r="8" spans="1:68" ht="27.75" customHeight="1">
      <c r="T8" s="44" t="s">
        <v>109</v>
      </c>
      <c r="U8" s="44"/>
      <c r="V8" s="44"/>
      <c r="W8" s="44"/>
      <c r="X8" s="44"/>
      <c r="Y8" s="44"/>
      <c r="Z8" s="44"/>
      <c r="AA8" s="44"/>
      <c r="AB8" s="44"/>
      <c r="AC8" s="44"/>
      <c r="AD8" s="44"/>
      <c r="AE8" s="44"/>
      <c r="AF8" s="44"/>
      <c r="AG8" s="44"/>
      <c r="AH8" s="44"/>
      <c r="AI8" s="44"/>
      <c r="AJ8" s="44"/>
      <c r="AK8" s="44"/>
      <c r="AL8" s="44"/>
      <c r="AM8" s="44"/>
      <c r="AN8" s="44"/>
      <c r="AO8" s="44"/>
      <c r="AP8" s="44"/>
      <c r="AQ8" s="44"/>
      <c r="AS8" s="44" t="s">
        <v>147</v>
      </c>
      <c r="AT8" s="44"/>
      <c r="AU8" s="44"/>
      <c r="AV8" s="44"/>
      <c r="AW8" s="44"/>
      <c r="AX8" s="44"/>
      <c r="AY8" s="44"/>
      <c r="AZ8" s="44"/>
      <c r="BA8" s="44"/>
      <c r="BB8" s="44"/>
      <c r="BC8" s="44"/>
      <c r="BD8" s="44"/>
      <c r="BE8" s="44"/>
      <c r="BF8" s="44"/>
      <c r="BG8" s="44"/>
      <c r="BH8" s="44"/>
      <c r="BI8" s="44"/>
      <c r="BJ8" s="44"/>
      <c r="BK8" s="44"/>
      <c r="BL8" s="44"/>
      <c r="BM8" s="44"/>
      <c r="BN8" s="44"/>
      <c r="BO8" s="44"/>
      <c r="BP8" s="44"/>
    </row>
    <row r="9" spans="1:68" ht="13.5" customHeight="1">
      <c r="B9" s="16" t="s">
        <v>83</v>
      </c>
      <c r="G9" s="65" t="s">
        <v>10</v>
      </c>
      <c r="H9" s="65"/>
      <c r="I9" s="65"/>
      <c r="J9" s="74"/>
      <c r="K9" s="74"/>
      <c r="L9" s="3" t="s">
        <v>11</v>
      </c>
      <c r="M9" s="74"/>
      <c r="N9" s="74"/>
      <c r="O9" s="3" t="s">
        <v>12</v>
      </c>
      <c r="P9" s="74"/>
      <c r="Q9" s="74"/>
      <c r="R9" s="3" t="s">
        <v>13</v>
      </c>
      <c r="T9" s="3" t="s">
        <v>83</v>
      </c>
      <c r="AF9" s="65" t="s">
        <v>10</v>
      </c>
      <c r="AG9" s="65"/>
      <c r="AH9" s="65"/>
      <c r="AI9" s="51"/>
      <c r="AJ9" s="51"/>
      <c r="AK9" s="3" t="s">
        <v>11</v>
      </c>
      <c r="AL9" s="51"/>
      <c r="AM9" s="51"/>
      <c r="AN9" s="3" t="s">
        <v>12</v>
      </c>
      <c r="AO9" s="51"/>
      <c r="AP9" s="51"/>
      <c r="AQ9" s="3" t="s">
        <v>13</v>
      </c>
      <c r="AS9" s="3" t="s">
        <v>83</v>
      </c>
      <c r="BE9" s="65" t="s">
        <v>10</v>
      </c>
      <c r="BF9" s="65"/>
      <c r="BG9" s="65"/>
      <c r="BH9" s="47"/>
      <c r="BI9" s="47"/>
      <c r="BJ9" s="3" t="s">
        <v>11</v>
      </c>
      <c r="BK9" s="48"/>
      <c r="BL9" s="48"/>
      <c r="BM9" s="3" t="s">
        <v>12</v>
      </c>
      <c r="BN9" s="48"/>
      <c r="BO9" s="48"/>
      <c r="BP9" s="3" t="s">
        <v>13</v>
      </c>
    </row>
    <row r="10" spans="1:68" ht="13.5" customHeight="1">
      <c r="B10" s="73" t="s">
        <v>149</v>
      </c>
      <c r="C10" s="73"/>
      <c r="D10" s="73"/>
      <c r="E10" s="73"/>
      <c r="F10" s="73"/>
      <c r="G10" s="73"/>
      <c r="H10" s="73"/>
      <c r="I10" s="73"/>
      <c r="J10" s="73"/>
      <c r="K10" s="73"/>
      <c r="L10" s="73"/>
      <c r="M10" s="73"/>
      <c r="N10" s="73"/>
      <c r="O10" s="73"/>
      <c r="P10" s="73"/>
      <c r="Q10" s="73"/>
      <c r="R10" s="73"/>
      <c r="T10" s="73" t="s">
        <v>149</v>
      </c>
      <c r="U10" s="73"/>
      <c r="V10" s="73"/>
      <c r="W10" s="73"/>
      <c r="X10" s="73"/>
      <c r="Y10" s="73"/>
      <c r="Z10" s="73"/>
      <c r="AA10" s="73"/>
      <c r="AB10" s="73"/>
      <c r="AC10" s="73"/>
      <c r="AD10" s="73"/>
      <c r="AE10" s="73"/>
      <c r="AF10" s="73"/>
      <c r="AG10" s="73"/>
      <c r="AH10" s="73"/>
      <c r="AI10" s="73"/>
      <c r="AJ10" s="73"/>
      <c r="AK10" s="73"/>
      <c r="AL10" s="73"/>
      <c r="AM10" s="73"/>
      <c r="AN10" s="73"/>
      <c r="AO10" s="73"/>
      <c r="AP10" s="73"/>
      <c r="AQ10" s="73"/>
      <c r="AS10" s="46" t="s">
        <v>151</v>
      </c>
      <c r="AT10" s="46"/>
      <c r="AU10" s="46"/>
      <c r="AV10" s="46"/>
      <c r="AW10" s="46"/>
      <c r="AX10" s="46"/>
      <c r="AY10" s="46"/>
      <c r="AZ10" s="46"/>
      <c r="BA10" s="46"/>
      <c r="BB10" s="46"/>
      <c r="BC10" s="46"/>
      <c r="BD10" s="46"/>
      <c r="BE10" s="46"/>
      <c r="BF10" s="46"/>
      <c r="BG10" s="46"/>
      <c r="BH10" s="46"/>
      <c r="BI10" s="46"/>
      <c r="BJ10" s="46"/>
      <c r="BK10" s="46"/>
      <c r="BL10" s="46"/>
      <c r="BM10" s="46"/>
      <c r="BN10" s="46"/>
      <c r="BO10" s="46"/>
      <c r="BP10" s="46"/>
    </row>
    <row r="11" spans="1:68" ht="13.5" customHeight="1">
      <c r="B11" s="35" t="s">
        <v>126</v>
      </c>
      <c r="C11" s="35"/>
      <c r="D11" s="35"/>
      <c r="E11" s="35"/>
      <c r="F11" s="35"/>
      <c r="G11" s="35"/>
      <c r="H11" s="35"/>
      <c r="I11" s="35"/>
      <c r="J11" s="35"/>
      <c r="K11" s="35"/>
      <c r="L11" s="35"/>
      <c r="M11" s="35"/>
      <c r="N11" s="8"/>
      <c r="O11" s="75"/>
      <c r="P11" s="75"/>
      <c r="Q11" s="75"/>
      <c r="R11" s="8" t="s">
        <v>48</v>
      </c>
      <c r="T11" s="35" t="s">
        <v>120</v>
      </c>
      <c r="U11" s="35"/>
      <c r="V11" s="35"/>
      <c r="W11" s="35"/>
      <c r="X11" s="35"/>
      <c r="Y11" s="35"/>
      <c r="Z11" s="35"/>
      <c r="AA11" s="35"/>
      <c r="AB11" s="35"/>
      <c r="AC11" s="35"/>
      <c r="AD11" s="35"/>
      <c r="AE11" s="35"/>
      <c r="AF11" s="35"/>
      <c r="AG11" s="35"/>
      <c r="AH11" s="35"/>
      <c r="AI11" s="35"/>
      <c r="AJ11" s="35"/>
      <c r="AK11" s="35"/>
      <c r="AL11" s="35"/>
      <c r="AM11" s="35"/>
      <c r="AN11" s="40"/>
      <c r="AO11" s="40"/>
      <c r="AP11" s="40"/>
      <c r="AQ11" s="8" t="s">
        <v>48</v>
      </c>
      <c r="AS11" s="77" t="s">
        <v>124</v>
      </c>
      <c r="AT11" s="77"/>
      <c r="AU11" s="77"/>
      <c r="AV11" s="77"/>
      <c r="AW11" s="77"/>
      <c r="AX11" s="77"/>
      <c r="AY11" s="77"/>
      <c r="AZ11" s="77"/>
      <c r="BA11" s="77"/>
      <c r="BB11" s="77"/>
      <c r="BC11" s="77"/>
      <c r="BD11" s="77"/>
      <c r="BE11" s="77"/>
      <c r="BF11" s="77"/>
      <c r="BG11" s="77"/>
      <c r="BH11" s="77"/>
      <c r="BI11" s="77"/>
      <c r="BJ11" s="77"/>
      <c r="BK11" s="77"/>
      <c r="BL11" s="77"/>
      <c r="BM11" s="50" t="str">
        <f>IF(AN16+AN19&gt;0,AN16+AN19,"")</f>
        <v/>
      </c>
      <c r="BN11" s="50"/>
      <c r="BO11" s="50"/>
      <c r="BP11" s="8" t="s">
        <v>48</v>
      </c>
    </row>
    <row r="12" spans="1:68" ht="13.5" customHeight="1">
      <c r="B12" s="26"/>
      <c r="C12" s="23"/>
      <c r="D12" s="23"/>
      <c r="E12" s="23"/>
      <c r="F12" s="23"/>
      <c r="G12" s="23"/>
      <c r="H12" s="23"/>
      <c r="I12" s="23"/>
      <c r="J12" s="23"/>
      <c r="K12" s="23"/>
      <c r="L12" s="23"/>
      <c r="M12" s="23"/>
      <c r="O12" s="24"/>
      <c r="P12" s="24"/>
      <c r="Q12" s="24"/>
      <c r="T12" s="45" t="s">
        <v>118</v>
      </c>
      <c r="U12" s="45"/>
      <c r="V12" s="45"/>
      <c r="W12" s="45"/>
      <c r="X12" s="45"/>
      <c r="Y12" s="45"/>
      <c r="Z12" s="45"/>
      <c r="AA12" s="45"/>
      <c r="AB12" s="45"/>
      <c r="AC12" s="45"/>
      <c r="AD12" s="45"/>
      <c r="AE12" s="45"/>
      <c r="AF12" s="45"/>
      <c r="AG12" s="45"/>
      <c r="AH12" s="45"/>
      <c r="AI12" s="45"/>
      <c r="AJ12" s="45"/>
      <c r="AK12" s="45"/>
      <c r="AL12" s="45"/>
      <c r="AM12" s="45"/>
      <c r="AN12" s="45"/>
      <c r="AO12" s="45"/>
      <c r="AP12" s="45"/>
      <c r="AQ12" s="45"/>
    </row>
    <row r="13" spans="1:68" ht="13.5" customHeight="1">
      <c r="B13" s="73" t="s">
        <v>150</v>
      </c>
      <c r="C13" s="73"/>
      <c r="D13" s="73"/>
      <c r="E13" s="73"/>
      <c r="F13" s="73"/>
      <c r="G13" s="73"/>
      <c r="H13" s="73"/>
      <c r="I13" s="73"/>
      <c r="J13" s="73"/>
      <c r="K13" s="73"/>
      <c r="L13" s="73"/>
      <c r="M13" s="73"/>
      <c r="N13" s="73"/>
      <c r="O13" s="73"/>
      <c r="P13" s="73"/>
      <c r="Q13" s="73"/>
      <c r="R13" s="73"/>
      <c r="T13" s="43" t="s">
        <v>121</v>
      </c>
      <c r="U13" s="43"/>
      <c r="V13" s="43"/>
      <c r="W13" s="43"/>
      <c r="X13" s="43"/>
      <c r="Y13" s="43"/>
      <c r="Z13" s="43"/>
      <c r="AA13" s="43"/>
      <c r="AB13" s="43"/>
      <c r="AC13" s="43"/>
      <c r="AD13" s="43"/>
      <c r="AE13" s="43"/>
      <c r="AF13" s="43"/>
      <c r="AG13" s="43"/>
      <c r="AH13" s="43"/>
      <c r="AI13" s="43"/>
      <c r="AJ13" s="43"/>
      <c r="AK13" s="43"/>
      <c r="AL13" s="43"/>
      <c r="AM13" s="43"/>
      <c r="AN13" s="40"/>
      <c r="AO13" s="40"/>
      <c r="AP13" s="40"/>
      <c r="AQ13" s="8" t="s">
        <v>48</v>
      </c>
      <c r="AS13" s="43" t="s">
        <v>116</v>
      </c>
      <c r="AT13" s="43"/>
      <c r="AU13" s="43"/>
      <c r="AV13" s="43"/>
      <c r="AW13" s="43"/>
      <c r="AX13" s="43"/>
      <c r="AY13" s="43"/>
      <c r="AZ13" s="43"/>
      <c r="BA13" s="43"/>
      <c r="BB13" s="43"/>
      <c r="BC13" s="43"/>
      <c r="BD13" s="43"/>
      <c r="BE13" s="43"/>
      <c r="BF13" s="43"/>
      <c r="BG13" s="43"/>
      <c r="BH13" s="43"/>
      <c r="BI13" s="43"/>
      <c r="BJ13" s="43"/>
      <c r="BK13" s="43"/>
      <c r="BL13" s="43"/>
      <c r="BM13" s="43"/>
      <c r="BN13" s="43"/>
      <c r="BO13" s="43"/>
      <c r="BP13" s="43"/>
    </row>
    <row r="14" spans="1:68" ht="13.5" customHeight="1">
      <c r="B14" s="35" t="s">
        <v>142</v>
      </c>
      <c r="C14" s="35"/>
      <c r="D14" s="35"/>
      <c r="E14" s="35"/>
      <c r="F14" s="35"/>
      <c r="G14" s="35"/>
      <c r="H14" s="35"/>
      <c r="I14" s="35"/>
      <c r="J14" s="35"/>
      <c r="K14" s="35"/>
      <c r="L14" s="35"/>
      <c r="M14" s="35"/>
      <c r="N14" s="8"/>
      <c r="O14" s="75"/>
      <c r="P14" s="75"/>
      <c r="Q14" s="75"/>
      <c r="R14" s="8" t="s">
        <v>48</v>
      </c>
      <c r="T14" s="78" t="s">
        <v>119</v>
      </c>
      <c r="U14" s="78"/>
      <c r="V14" s="78"/>
      <c r="W14" s="78"/>
      <c r="X14" s="78"/>
      <c r="Y14" s="78"/>
      <c r="Z14" s="78"/>
      <c r="AA14" s="78"/>
      <c r="AB14" s="78"/>
      <c r="AC14" s="78"/>
      <c r="AD14" s="78"/>
      <c r="AE14" s="78"/>
      <c r="AF14" s="78"/>
      <c r="AG14" s="78"/>
      <c r="AH14" s="78"/>
      <c r="AI14" s="78"/>
      <c r="AJ14" s="78"/>
      <c r="AK14" s="78"/>
      <c r="AL14" s="78"/>
      <c r="AM14" s="78"/>
      <c r="AN14" s="78"/>
      <c r="AO14" s="78"/>
      <c r="AP14" s="78"/>
      <c r="AQ14" s="78"/>
      <c r="AS14" s="35" t="s">
        <v>127</v>
      </c>
      <c r="AT14" s="35"/>
      <c r="AU14" s="35"/>
      <c r="AV14" s="35"/>
      <c r="AW14" s="35"/>
      <c r="AX14" s="35"/>
      <c r="AY14" s="35"/>
      <c r="AZ14" s="35"/>
      <c r="BA14" s="35"/>
      <c r="BB14" s="35"/>
      <c r="BC14" s="35"/>
      <c r="BD14" s="35"/>
      <c r="BE14" s="35"/>
      <c r="BF14" s="35"/>
      <c r="BG14" s="35"/>
      <c r="BH14" s="35"/>
      <c r="BI14" s="35"/>
      <c r="BJ14" s="35"/>
      <c r="BK14" s="35"/>
      <c r="BL14" s="35"/>
      <c r="BM14" s="42"/>
      <c r="BN14" s="42"/>
      <c r="BO14" s="42"/>
      <c r="BP14" s="8" t="s">
        <v>48</v>
      </c>
    </row>
    <row r="15" spans="1:68" ht="13.5" customHeight="1">
      <c r="T15" s="76" t="s">
        <v>53</v>
      </c>
      <c r="U15" s="76"/>
      <c r="V15" s="76"/>
      <c r="W15" s="76"/>
      <c r="X15" s="76"/>
      <c r="Y15" s="66" t="s">
        <v>107</v>
      </c>
      <c r="Z15" s="66"/>
      <c r="AA15" s="66"/>
      <c r="AB15" s="66"/>
      <c r="AC15" s="43" t="s">
        <v>122</v>
      </c>
      <c r="AD15" s="43"/>
      <c r="AE15" s="43"/>
      <c r="AF15" s="43"/>
      <c r="AG15" s="43"/>
      <c r="AH15" s="43"/>
      <c r="AI15" s="43"/>
      <c r="AJ15" s="43"/>
      <c r="AK15" s="43"/>
      <c r="AL15" s="43"/>
      <c r="AM15" s="43"/>
      <c r="AN15" s="40"/>
      <c r="AO15" s="40"/>
      <c r="AP15" s="40"/>
      <c r="AQ15" s="8" t="s">
        <v>48</v>
      </c>
      <c r="AS15" s="35" t="s">
        <v>128</v>
      </c>
      <c r="AT15" s="35"/>
      <c r="AU15" s="35"/>
      <c r="AV15" s="35"/>
      <c r="AW15" s="35"/>
      <c r="AX15" s="35"/>
      <c r="AY15" s="35"/>
      <c r="AZ15" s="35"/>
      <c r="BA15" s="35"/>
      <c r="BB15" s="35"/>
      <c r="BC15" s="35"/>
      <c r="BD15" s="35"/>
      <c r="BE15" s="35"/>
      <c r="BF15" s="35"/>
      <c r="BG15" s="35"/>
      <c r="BH15" s="35"/>
      <c r="BI15" s="35"/>
      <c r="BJ15" s="35"/>
      <c r="BK15" s="35"/>
      <c r="BL15" s="35"/>
      <c r="BM15" s="42"/>
      <c r="BN15" s="42"/>
      <c r="BO15" s="42"/>
      <c r="BP15" s="8" t="s">
        <v>48</v>
      </c>
    </row>
    <row r="16" spans="1:68" ht="13.5" customHeight="1">
      <c r="B16" s="52" t="s">
        <v>117</v>
      </c>
      <c r="C16" s="52"/>
      <c r="D16" s="52"/>
      <c r="E16" s="52"/>
      <c r="F16" s="52"/>
      <c r="G16" s="52"/>
      <c r="H16" s="52"/>
      <c r="I16" s="52"/>
      <c r="J16" s="52"/>
      <c r="K16" s="52"/>
      <c r="L16" s="52"/>
      <c r="M16" s="52"/>
      <c r="N16" s="53"/>
      <c r="O16" s="53"/>
      <c r="P16" s="53"/>
      <c r="Q16" s="53"/>
      <c r="R16" s="53"/>
      <c r="T16" s="76"/>
      <c r="U16" s="76"/>
      <c r="V16" s="76"/>
      <c r="W16" s="76"/>
      <c r="X16" s="76"/>
      <c r="Y16" s="66"/>
      <c r="Z16" s="66"/>
      <c r="AA16" s="66"/>
      <c r="AB16" s="66"/>
      <c r="AC16" s="43" t="s">
        <v>123</v>
      </c>
      <c r="AD16" s="43"/>
      <c r="AE16" s="43"/>
      <c r="AF16" s="43"/>
      <c r="AG16" s="43"/>
      <c r="AH16" s="43"/>
      <c r="AI16" s="43"/>
      <c r="AJ16" s="43"/>
      <c r="AK16" s="43"/>
      <c r="AL16" s="43"/>
      <c r="AM16" s="43"/>
      <c r="AN16" s="40"/>
      <c r="AO16" s="40"/>
      <c r="AP16" s="40"/>
      <c r="AQ16" s="8" t="s">
        <v>48</v>
      </c>
      <c r="AS16" s="23"/>
      <c r="AT16" s="23"/>
      <c r="AU16" s="23"/>
      <c r="AV16" s="23"/>
      <c r="AW16" s="23"/>
      <c r="AX16" s="23"/>
      <c r="AY16" s="23"/>
      <c r="AZ16" s="23"/>
      <c r="BA16" s="23"/>
      <c r="BB16" s="23"/>
      <c r="BC16" s="23"/>
      <c r="BD16" s="23"/>
      <c r="BE16" s="23"/>
      <c r="BF16" s="23"/>
      <c r="BG16" s="23"/>
      <c r="BH16" s="23"/>
      <c r="BI16" s="23"/>
      <c r="BJ16" s="23"/>
      <c r="BK16" s="23"/>
      <c r="BL16" s="23"/>
      <c r="BM16" s="24"/>
      <c r="BN16" s="24"/>
      <c r="BO16" s="24"/>
    </row>
    <row r="17" spans="2:68" ht="13.5" customHeight="1">
      <c r="C17" s="71"/>
      <c r="D17" s="71"/>
      <c r="E17" s="71"/>
      <c r="F17" s="71"/>
      <c r="G17" s="71"/>
      <c r="H17" s="71"/>
      <c r="I17" s="71"/>
      <c r="J17" s="71"/>
      <c r="K17" s="71"/>
      <c r="L17" s="71"/>
      <c r="M17" s="71"/>
      <c r="N17" s="71"/>
      <c r="O17" s="71"/>
      <c r="P17" s="71"/>
      <c r="Q17" s="71"/>
      <c r="T17" s="35"/>
      <c r="U17" s="35"/>
      <c r="V17" s="35"/>
      <c r="W17" s="35"/>
      <c r="X17" s="35"/>
      <c r="Y17" s="39" t="s">
        <v>110</v>
      </c>
      <c r="Z17" s="39"/>
      <c r="AA17" s="39"/>
      <c r="AB17" s="39"/>
      <c r="AC17" s="39"/>
      <c r="AD17" s="39"/>
      <c r="AE17" s="39"/>
      <c r="AF17" s="39"/>
      <c r="AG17" s="39"/>
      <c r="AH17" s="39"/>
      <c r="AI17" s="41"/>
      <c r="AJ17" s="41"/>
      <c r="AK17" s="41"/>
      <c r="AL17" s="41"/>
      <c r="AM17" s="41"/>
      <c r="AN17" s="41"/>
      <c r="AO17" s="41"/>
      <c r="AP17" s="41"/>
      <c r="AQ17" s="17"/>
      <c r="AS17" s="35" t="s">
        <v>125</v>
      </c>
      <c r="AT17" s="35"/>
      <c r="AU17" s="35"/>
      <c r="AV17" s="35"/>
      <c r="AW17" s="35"/>
      <c r="AX17" s="35"/>
      <c r="AY17" s="35"/>
      <c r="AZ17" s="35"/>
      <c r="BA17" s="35"/>
      <c r="BB17" s="35"/>
      <c r="BC17" s="35"/>
      <c r="BD17" s="35"/>
      <c r="BE17" s="35"/>
      <c r="BF17" s="35"/>
      <c r="BG17" s="35"/>
      <c r="BH17" s="35"/>
      <c r="BI17" s="35"/>
      <c r="BJ17" s="35"/>
      <c r="BK17" s="38" t="str">
        <f>IF(BM11="",IF(OR(ISNUMBER(BM14),ISNUMBER(BM15)),"入力人数に誤り",""),IF(BM11-BM14-BM15&lt;0,"入力人数に誤り",IF(OR(ISNUMBER(BM14),ISNUMBER(BM15)),BM11-BM14-BM15,"")))</f>
        <v/>
      </c>
      <c r="BL17" s="38"/>
      <c r="BM17" s="38"/>
      <c r="BN17" s="38"/>
      <c r="BO17" s="38"/>
      <c r="BP17" s="8" t="str">
        <f>IF(BK17="入力人数に誤り","","人")</f>
        <v>人</v>
      </c>
    </row>
    <row r="18" spans="2:68" ht="13.5" customHeight="1">
      <c r="C18" s="71"/>
      <c r="D18" s="71"/>
      <c r="E18" s="71"/>
      <c r="F18" s="71"/>
      <c r="G18" s="71"/>
      <c r="H18" s="71"/>
      <c r="I18" s="71"/>
      <c r="J18" s="71"/>
      <c r="K18" s="71"/>
      <c r="L18" s="71"/>
      <c r="M18" s="71"/>
      <c r="N18" s="71"/>
      <c r="O18" s="71"/>
      <c r="P18" s="71"/>
      <c r="Q18" s="71"/>
      <c r="T18" s="81" t="s">
        <v>57</v>
      </c>
      <c r="U18" s="81"/>
      <c r="V18" s="81"/>
      <c r="W18" s="81"/>
      <c r="X18" s="81"/>
      <c r="Y18" s="80" t="s">
        <v>107</v>
      </c>
      <c r="Z18" s="80"/>
      <c r="AA18" s="80"/>
      <c r="AB18" s="80"/>
      <c r="AC18" s="43" t="s">
        <v>122</v>
      </c>
      <c r="AD18" s="43"/>
      <c r="AE18" s="43"/>
      <c r="AF18" s="43"/>
      <c r="AG18" s="43"/>
      <c r="AH18" s="43"/>
      <c r="AI18" s="43"/>
      <c r="AJ18" s="43"/>
      <c r="AK18" s="43"/>
      <c r="AL18" s="43"/>
      <c r="AM18" s="43"/>
      <c r="AN18" s="40"/>
      <c r="AO18" s="40"/>
      <c r="AP18" s="40"/>
      <c r="AQ18" s="8" t="s">
        <v>48</v>
      </c>
    </row>
    <row r="19" spans="2:68" ht="13.5" customHeight="1">
      <c r="B19" s="22"/>
      <c r="C19" s="72"/>
      <c r="D19" s="72"/>
      <c r="E19" s="72"/>
      <c r="F19" s="72"/>
      <c r="G19" s="72"/>
      <c r="H19" s="72"/>
      <c r="I19" s="72"/>
      <c r="J19" s="72"/>
      <c r="K19" s="72"/>
      <c r="L19" s="72"/>
      <c r="M19" s="72"/>
      <c r="N19" s="72"/>
      <c r="O19" s="72"/>
      <c r="P19" s="72"/>
      <c r="Q19" s="72"/>
      <c r="R19" s="8"/>
      <c r="T19" s="76"/>
      <c r="U19" s="76"/>
      <c r="V19" s="76"/>
      <c r="W19" s="76"/>
      <c r="X19" s="76"/>
      <c r="Y19" s="66"/>
      <c r="Z19" s="66"/>
      <c r="AA19" s="66"/>
      <c r="AB19" s="66"/>
      <c r="AC19" s="43" t="s">
        <v>123</v>
      </c>
      <c r="AD19" s="43"/>
      <c r="AE19" s="43"/>
      <c r="AF19" s="43"/>
      <c r="AG19" s="43"/>
      <c r="AH19" s="43"/>
      <c r="AI19" s="43"/>
      <c r="AJ19" s="43"/>
      <c r="AK19" s="43"/>
      <c r="AL19" s="43"/>
      <c r="AM19" s="43"/>
      <c r="AN19" s="40"/>
      <c r="AO19" s="40"/>
      <c r="AP19" s="40"/>
      <c r="AQ19" s="8" t="s">
        <v>48</v>
      </c>
      <c r="AS19" s="35" t="s">
        <v>115</v>
      </c>
      <c r="AT19" s="35"/>
      <c r="AU19" s="35"/>
      <c r="AV19" s="35"/>
      <c r="AW19" s="35"/>
      <c r="AX19" s="35"/>
      <c r="AY19" s="35"/>
      <c r="AZ19" s="35"/>
      <c r="BA19" s="35"/>
      <c r="BB19" s="35"/>
      <c r="BC19" s="35"/>
      <c r="BD19" s="35"/>
      <c r="BE19" s="35"/>
      <c r="BF19" s="35"/>
      <c r="BG19" s="35"/>
      <c r="BH19" s="35"/>
      <c r="BI19" s="35"/>
      <c r="BJ19" s="35"/>
      <c r="BK19" s="37"/>
      <c r="BL19" s="37"/>
      <c r="BM19" s="8" t="s">
        <v>75</v>
      </c>
      <c r="BN19" s="37"/>
      <c r="BO19" s="37"/>
      <c r="BP19" s="8" t="s">
        <v>76</v>
      </c>
    </row>
    <row r="20" spans="2:68" ht="13.5" customHeight="1">
      <c r="T20" s="35"/>
      <c r="U20" s="35"/>
      <c r="V20" s="35"/>
      <c r="W20" s="35"/>
      <c r="X20" s="35"/>
      <c r="Y20" s="39" t="s">
        <v>110</v>
      </c>
      <c r="Z20" s="39"/>
      <c r="AA20" s="39"/>
      <c r="AB20" s="39"/>
      <c r="AC20" s="39"/>
      <c r="AD20" s="39"/>
      <c r="AE20" s="39"/>
      <c r="AF20" s="39"/>
      <c r="AG20" s="39"/>
      <c r="AH20" s="39"/>
      <c r="AI20" s="41"/>
      <c r="AJ20" s="41"/>
      <c r="AK20" s="41"/>
      <c r="AL20" s="41"/>
      <c r="AM20" s="41"/>
      <c r="AN20" s="41"/>
      <c r="AO20" s="41"/>
      <c r="AP20" s="41"/>
      <c r="AQ20" s="17"/>
      <c r="AS20" s="23"/>
      <c r="AT20" s="23"/>
      <c r="AU20" s="23"/>
      <c r="AV20" s="23"/>
      <c r="AW20" s="23"/>
      <c r="AX20" s="23"/>
      <c r="AY20" s="23"/>
      <c r="AZ20" s="23"/>
      <c r="BA20" s="23"/>
      <c r="BB20" s="23"/>
      <c r="BC20" s="23"/>
      <c r="BD20" s="23"/>
      <c r="BE20" s="23"/>
      <c r="BF20" s="23"/>
      <c r="BG20" s="23"/>
      <c r="BH20" s="23"/>
      <c r="BI20" s="23"/>
      <c r="BJ20" s="23"/>
      <c r="BK20" s="25"/>
      <c r="BL20" s="25"/>
      <c r="BN20" s="25"/>
      <c r="BO20" s="25"/>
    </row>
    <row r="21" spans="2:68" ht="13.5" customHeight="1">
      <c r="T21" s="34" t="str">
        <f>IF(AND(ISNUMBER(AN11),ISNUMBER(AN13)),IF(OR(ISNUMBER(AN15),ISNUMBER(AN18)),IF(AN11&lt;AN13+AN15+AN16+AN18+AN19,"【確認】在籍者数よりも共済加入者数が多くなっています。入力内容を確認してください。",""),""),"")</f>
        <v/>
      </c>
      <c r="U21" s="34"/>
      <c r="V21" s="34"/>
      <c r="W21" s="34"/>
      <c r="X21" s="34"/>
      <c r="Y21" s="34"/>
      <c r="Z21" s="34"/>
      <c r="AA21" s="34"/>
      <c r="AB21" s="34"/>
      <c r="AC21" s="34"/>
      <c r="AD21" s="34"/>
      <c r="AE21" s="34"/>
      <c r="AF21" s="34"/>
      <c r="AG21" s="34"/>
      <c r="AH21" s="34"/>
      <c r="AI21" s="34"/>
      <c r="AJ21" s="34"/>
      <c r="AK21" s="34"/>
      <c r="AL21" s="34"/>
      <c r="AM21" s="34"/>
      <c r="AN21" s="34"/>
      <c r="AO21" s="34"/>
      <c r="AP21" s="34"/>
      <c r="AQ21" s="34"/>
    </row>
    <row r="22" spans="2:68" ht="13.5" customHeight="1">
      <c r="T22" s="73" t="s">
        <v>150</v>
      </c>
      <c r="U22" s="73"/>
      <c r="V22" s="73"/>
      <c r="W22" s="73"/>
      <c r="X22" s="73"/>
      <c r="Y22" s="73"/>
      <c r="Z22" s="73"/>
      <c r="AA22" s="73"/>
      <c r="AB22" s="73"/>
      <c r="AC22" s="73"/>
      <c r="AD22" s="73"/>
      <c r="AE22" s="73"/>
      <c r="AF22" s="73"/>
      <c r="AG22" s="73"/>
      <c r="AH22" s="73"/>
      <c r="AI22" s="73"/>
      <c r="AJ22" s="73"/>
      <c r="AK22" s="73"/>
      <c r="AL22" s="73"/>
      <c r="AM22" s="73"/>
      <c r="AN22" s="73"/>
      <c r="AO22" s="73"/>
      <c r="AP22" s="73"/>
      <c r="AQ22" s="73"/>
      <c r="AS22" s="46" t="s">
        <v>150</v>
      </c>
      <c r="AT22" s="46"/>
      <c r="AU22" s="46"/>
      <c r="AV22" s="46"/>
      <c r="AW22" s="46"/>
      <c r="AX22" s="46"/>
      <c r="AY22" s="46"/>
      <c r="AZ22" s="46"/>
      <c r="BA22" s="46"/>
      <c r="BB22" s="46"/>
      <c r="BC22" s="46"/>
      <c r="BD22" s="46"/>
      <c r="BE22" s="46"/>
      <c r="BF22" s="46"/>
      <c r="BG22" s="46"/>
      <c r="BH22" s="46"/>
      <c r="BI22" s="46"/>
      <c r="BJ22" s="46"/>
      <c r="BK22" s="46"/>
      <c r="BL22" s="46"/>
      <c r="BM22" s="46"/>
      <c r="BN22" s="46"/>
      <c r="BO22" s="46"/>
      <c r="BP22" s="46"/>
    </row>
    <row r="23" spans="2:68" ht="13.5" customHeight="1">
      <c r="T23" s="35" t="s">
        <v>130</v>
      </c>
      <c r="U23" s="35"/>
      <c r="V23" s="35"/>
      <c r="W23" s="35"/>
      <c r="X23" s="35"/>
      <c r="Y23" s="35"/>
      <c r="Z23" s="35"/>
      <c r="AA23" s="35"/>
      <c r="AB23" s="35"/>
      <c r="AC23" s="35"/>
      <c r="AD23" s="35"/>
      <c r="AE23" s="35"/>
      <c r="AF23" s="35"/>
      <c r="AG23" s="35"/>
      <c r="AH23" s="35"/>
      <c r="AI23" s="35"/>
      <c r="AJ23" s="35"/>
      <c r="AK23" s="35"/>
      <c r="AL23" s="35"/>
      <c r="AM23" s="35"/>
      <c r="AN23" s="40"/>
      <c r="AO23" s="40"/>
      <c r="AP23" s="40"/>
      <c r="AQ23" s="8" t="s">
        <v>48</v>
      </c>
      <c r="AS23" s="43" t="s">
        <v>137</v>
      </c>
      <c r="AT23" s="43"/>
      <c r="AU23" s="43"/>
      <c r="AV23" s="43"/>
      <c r="AW23" s="43"/>
      <c r="AX23" s="43"/>
      <c r="AY23" s="43"/>
      <c r="AZ23" s="43"/>
      <c r="BA23" s="43"/>
      <c r="BB23" s="43"/>
      <c r="BC23" s="43"/>
      <c r="BD23" s="43"/>
      <c r="BE23" s="43"/>
      <c r="BF23" s="43"/>
      <c r="BG23" s="43"/>
      <c r="BH23" s="43"/>
      <c r="BI23" s="43"/>
      <c r="BJ23" s="43"/>
      <c r="BK23" s="43"/>
      <c r="BL23" s="43"/>
      <c r="BM23" s="84" t="str">
        <f>IF(AN28+AN31&gt;0,AN28+AN31,"")</f>
        <v/>
      </c>
      <c r="BN23" s="84"/>
      <c r="BO23" s="84"/>
      <c r="BP23" s="8" t="s">
        <v>48</v>
      </c>
    </row>
    <row r="24" spans="2:68" ht="13.5" customHeight="1">
      <c r="T24" s="45" t="s">
        <v>131</v>
      </c>
      <c r="U24" s="45"/>
      <c r="V24" s="45"/>
      <c r="W24" s="45"/>
      <c r="X24" s="45"/>
      <c r="Y24" s="45"/>
      <c r="Z24" s="45"/>
      <c r="AA24" s="45"/>
      <c r="AB24" s="45"/>
      <c r="AC24" s="45"/>
      <c r="AD24" s="45"/>
      <c r="AE24" s="45"/>
      <c r="AF24" s="45"/>
      <c r="AG24" s="45"/>
      <c r="AH24" s="45"/>
      <c r="AI24" s="45"/>
      <c r="AJ24" s="45"/>
      <c r="AK24" s="45"/>
      <c r="AL24" s="45"/>
      <c r="AM24" s="45"/>
      <c r="AN24" s="45"/>
      <c r="AO24" s="45"/>
      <c r="AP24" s="45"/>
      <c r="AQ24" s="45"/>
    </row>
    <row r="25" spans="2:68" ht="13.5" customHeight="1">
      <c r="T25" s="43" t="s">
        <v>132</v>
      </c>
      <c r="U25" s="43"/>
      <c r="V25" s="43"/>
      <c r="W25" s="43"/>
      <c r="X25" s="43"/>
      <c r="Y25" s="43"/>
      <c r="Z25" s="43"/>
      <c r="AA25" s="43"/>
      <c r="AB25" s="43"/>
      <c r="AC25" s="43"/>
      <c r="AD25" s="43"/>
      <c r="AE25" s="43"/>
      <c r="AF25" s="43"/>
      <c r="AG25" s="43"/>
      <c r="AH25" s="43"/>
      <c r="AI25" s="43"/>
      <c r="AJ25" s="43"/>
      <c r="AK25" s="43"/>
      <c r="AL25" s="43"/>
      <c r="AM25" s="43"/>
      <c r="AN25" s="40"/>
      <c r="AO25" s="40"/>
      <c r="AP25" s="40"/>
      <c r="AQ25" s="8" t="s">
        <v>48</v>
      </c>
      <c r="AS25" s="43" t="s">
        <v>138</v>
      </c>
      <c r="AT25" s="43"/>
      <c r="AU25" s="43"/>
      <c r="AV25" s="43"/>
      <c r="AW25" s="43"/>
      <c r="AX25" s="43"/>
      <c r="AY25" s="43"/>
      <c r="AZ25" s="43"/>
      <c r="BA25" s="43"/>
      <c r="BB25" s="43"/>
      <c r="BC25" s="43"/>
      <c r="BD25" s="43"/>
      <c r="BE25" s="43"/>
      <c r="BF25" s="43"/>
      <c r="BG25" s="43"/>
      <c r="BH25" s="43"/>
      <c r="BI25" s="43"/>
      <c r="BJ25" s="43"/>
      <c r="BK25" s="43"/>
      <c r="BL25" s="43"/>
      <c r="BM25" s="43"/>
      <c r="BN25" s="43"/>
      <c r="BO25" s="43"/>
      <c r="BP25" s="43"/>
    </row>
    <row r="26" spans="2:68" ht="13.5" customHeight="1">
      <c r="T26" s="78" t="s">
        <v>133</v>
      </c>
      <c r="U26" s="78"/>
      <c r="V26" s="78"/>
      <c r="W26" s="78"/>
      <c r="X26" s="78"/>
      <c r="Y26" s="78"/>
      <c r="Z26" s="78"/>
      <c r="AA26" s="78"/>
      <c r="AB26" s="78"/>
      <c r="AC26" s="78"/>
      <c r="AD26" s="78"/>
      <c r="AE26" s="78"/>
      <c r="AF26" s="78"/>
      <c r="AG26" s="78"/>
      <c r="AH26" s="78"/>
      <c r="AI26" s="78"/>
      <c r="AJ26" s="78"/>
      <c r="AK26" s="78"/>
      <c r="AL26" s="78"/>
      <c r="AM26" s="78"/>
      <c r="AN26" s="78"/>
      <c r="AO26" s="78"/>
      <c r="AP26" s="78"/>
      <c r="AQ26" s="78"/>
      <c r="AS26" s="35" t="s">
        <v>139</v>
      </c>
      <c r="AT26" s="35"/>
      <c r="AU26" s="35"/>
      <c r="AV26" s="35"/>
      <c r="AW26" s="35"/>
      <c r="AX26" s="35"/>
      <c r="AY26" s="35"/>
      <c r="AZ26" s="35"/>
      <c r="BA26" s="35"/>
      <c r="BB26" s="35"/>
      <c r="BC26" s="35"/>
      <c r="BD26" s="35"/>
      <c r="BE26" s="35"/>
      <c r="BF26" s="35"/>
      <c r="BG26" s="35"/>
      <c r="BH26" s="35"/>
      <c r="BI26" s="35"/>
      <c r="BJ26" s="35"/>
      <c r="BK26" s="35"/>
      <c r="BL26" s="35"/>
      <c r="BM26" s="42"/>
      <c r="BN26" s="42"/>
      <c r="BO26" s="42"/>
      <c r="BP26" s="8" t="s">
        <v>48</v>
      </c>
    </row>
    <row r="27" spans="2:68" ht="13.5" customHeight="1">
      <c r="T27" s="66" t="s">
        <v>53</v>
      </c>
      <c r="U27" s="66"/>
      <c r="V27" s="66"/>
      <c r="W27" s="66"/>
      <c r="X27" s="66"/>
      <c r="Y27" s="66" t="s">
        <v>107</v>
      </c>
      <c r="Z27" s="66"/>
      <c r="AA27" s="66"/>
      <c r="AB27" s="66"/>
      <c r="AC27" s="43" t="s">
        <v>134</v>
      </c>
      <c r="AD27" s="43"/>
      <c r="AE27" s="43"/>
      <c r="AF27" s="43"/>
      <c r="AG27" s="43"/>
      <c r="AH27" s="43"/>
      <c r="AI27" s="43"/>
      <c r="AJ27" s="43"/>
      <c r="AK27" s="43"/>
      <c r="AL27" s="43"/>
      <c r="AM27" s="43"/>
      <c r="AN27" s="40"/>
      <c r="AO27" s="40"/>
      <c r="AP27" s="40"/>
      <c r="AQ27" s="8" t="s">
        <v>48</v>
      </c>
      <c r="AS27" s="35" t="s">
        <v>140</v>
      </c>
      <c r="AT27" s="35"/>
      <c r="AU27" s="35"/>
      <c r="AV27" s="35"/>
      <c r="AW27" s="35"/>
      <c r="AX27" s="35"/>
      <c r="AY27" s="35"/>
      <c r="AZ27" s="35"/>
      <c r="BA27" s="35"/>
      <c r="BB27" s="35"/>
      <c r="BC27" s="35"/>
      <c r="BD27" s="35"/>
      <c r="BE27" s="35"/>
      <c r="BF27" s="35"/>
      <c r="BG27" s="35"/>
      <c r="BH27" s="35"/>
      <c r="BI27" s="35"/>
      <c r="BJ27" s="35"/>
      <c r="BK27" s="35"/>
      <c r="BL27" s="35"/>
      <c r="BM27" s="42"/>
      <c r="BN27" s="42"/>
      <c r="BO27" s="42"/>
      <c r="BP27" s="8" t="s">
        <v>48</v>
      </c>
    </row>
    <row r="28" spans="2:68" ht="13.5" customHeight="1">
      <c r="T28" s="66"/>
      <c r="U28" s="66"/>
      <c r="V28" s="66"/>
      <c r="W28" s="66"/>
      <c r="X28" s="66"/>
      <c r="Y28" s="66"/>
      <c r="Z28" s="66"/>
      <c r="AA28" s="66"/>
      <c r="AB28" s="66"/>
      <c r="AC28" s="43" t="s">
        <v>135</v>
      </c>
      <c r="AD28" s="43"/>
      <c r="AE28" s="43"/>
      <c r="AF28" s="43"/>
      <c r="AG28" s="43"/>
      <c r="AH28" s="43"/>
      <c r="AI28" s="43"/>
      <c r="AJ28" s="43"/>
      <c r="AK28" s="43"/>
      <c r="AL28" s="43"/>
      <c r="AM28" s="43"/>
      <c r="AN28" s="40"/>
      <c r="AO28" s="40"/>
      <c r="AP28" s="40"/>
      <c r="AQ28" s="8" t="s">
        <v>48</v>
      </c>
      <c r="AS28" s="23"/>
      <c r="AT28" s="23"/>
      <c r="AU28" s="23"/>
      <c r="AV28" s="23"/>
      <c r="AW28" s="23"/>
      <c r="AX28" s="23"/>
      <c r="AY28" s="23"/>
      <c r="AZ28" s="23"/>
      <c r="BA28" s="23"/>
      <c r="BB28" s="23"/>
      <c r="BC28" s="23"/>
      <c r="BD28" s="23"/>
      <c r="BE28" s="23"/>
      <c r="BF28" s="23"/>
      <c r="BG28" s="23"/>
      <c r="BH28" s="23"/>
      <c r="BI28" s="23"/>
      <c r="BJ28" s="23"/>
      <c r="BK28" s="23"/>
      <c r="BL28" s="23"/>
      <c r="BM28" s="24"/>
      <c r="BN28" s="24"/>
      <c r="BO28" s="24"/>
    </row>
    <row r="29" spans="2:68" ht="13.5" customHeight="1">
      <c r="T29" s="55"/>
      <c r="U29" s="55"/>
      <c r="V29" s="55"/>
      <c r="W29" s="55"/>
      <c r="X29" s="55"/>
      <c r="Y29" s="39" t="s">
        <v>110</v>
      </c>
      <c r="Z29" s="39"/>
      <c r="AA29" s="39"/>
      <c r="AB29" s="39"/>
      <c r="AC29" s="39"/>
      <c r="AD29" s="39"/>
      <c r="AE29" s="39"/>
      <c r="AF29" s="39"/>
      <c r="AG29" s="39"/>
      <c r="AH29" s="39"/>
      <c r="AI29" s="41"/>
      <c r="AJ29" s="41"/>
      <c r="AK29" s="41"/>
      <c r="AL29" s="41"/>
      <c r="AM29" s="41"/>
      <c r="AN29" s="41"/>
      <c r="AO29" s="41"/>
      <c r="AP29" s="41"/>
      <c r="AQ29" s="8"/>
      <c r="AS29" s="35" t="s">
        <v>141</v>
      </c>
      <c r="AT29" s="35"/>
      <c r="AU29" s="35"/>
      <c r="AV29" s="35"/>
      <c r="AW29" s="35"/>
      <c r="AX29" s="35"/>
      <c r="AY29" s="35"/>
      <c r="AZ29" s="35"/>
      <c r="BA29" s="35"/>
      <c r="BB29" s="35"/>
      <c r="BC29" s="35"/>
      <c r="BD29" s="35"/>
      <c r="BE29" s="35"/>
      <c r="BF29" s="35"/>
      <c r="BG29" s="35"/>
      <c r="BH29" s="35"/>
      <c r="BI29" s="35"/>
      <c r="BJ29" s="35"/>
      <c r="BK29" s="38" t="str">
        <f>IF(BM23="",IF(OR(ISNUMBER(BM26),ISNUMBER(BM27)),"入力人数に誤り",""),IF(BM23-BM26-BM27&lt;0,"入力人数に誤り",IF(OR(ISNUMBER(BM26),ISNUMBER(BM27)),BM23-BM26-BM27,"")))</f>
        <v/>
      </c>
      <c r="BL29" s="38"/>
      <c r="BM29" s="38"/>
      <c r="BN29" s="38"/>
      <c r="BO29" s="38"/>
      <c r="BP29" s="8" t="str">
        <f>IF(BK29="入力人数に誤り","","人")</f>
        <v>人</v>
      </c>
    </row>
    <row r="30" spans="2:68" ht="13.5" customHeight="1">
      <c r="T30" s="66" t="s">
        <v>57</v>
      </c>
      <c r="U30" s="66"/>
      <c r="V30" s="66"/>
      <c r="W30" s="66"/>
      <c r="X30" s="66"/>
      <c r="Y30" s="80" t="s">
        <v>107</v>
      </c>
      <c r="Z30" s="80"/>
      <c r="AA30" s="80"/>
      <c r="AB30" s="80"/>
      <c r="AC30" s="43" t="s">
        <v>136</v>
      </c>
      <c r="AD30" s="43"/>
      <c r="AE30" s="43"/>
      <c r="AF30" s="43"/>
      <c r="AG30" s="43"/>
      <c r="AH30" s="43"/>
      <c r="AI30" s="43"/>
      <c r="AJ30" s="43"/>
      <c r="AK30" s="43"/>
      <c r="AL30" s="43"/>
      <c r="AM30" s="43"/>
      <c r="AN30" s="40"/>
      <c r="AO30" s="40"/>
      <c r="AP30" s="40"/>
      <c r="AQ30" s="8" t="s">
        <v>48</v>
      </c>
    </row>
    <row r="31" spans="2:68" ht="13.5" customHeight="1">
      <c r="T31" s="66"/>
      <c r="U31" s="66"/>
      <c r="V31" s="66"/>
      <c r="W31" s="66"/>
      <c r="X31" s="66"/>
      <c r="Y31" s="66"/>
      <c r="Z31" s="66"/>
      <c r="AA31" s="66"/>
      <c r="AB31" s="66"/>
      <c r="AC31" s="43" t="s">
        <v>135</v>
      </c>
      <c r="AD31" s="43"/>
      <c r="AE31" s="43"/>
      <c r="AF31" s="43"/>
      <c r="AG31" s="43"/>
      <c r="AH31" s="43"/>
      <c r="AI31" s="43"/>
      <c r="AJ31" s="43"/>
      <c r="AK31" s="43"/>
      <c r="AL31" s="43"/>
      <c r="AM31" s="43"/>
      <c r="AN31" s="40"/>
      <c r="AO31" s="40"/>
      <c r="AP31" s="40"/>
      <c r="AQ31" s="8" t="s">
        <v>48</v>
      </c>
      <c r="AS31" s="35" t="s">
        <v>115</v>
      </c>
      <c r="AT31" s="35"/>
      <c r="AU31" s="35"/>
      <c r="AV31" s="35"/>
      <c r="AW31" s="35"/>
      <c r="AX31" s="35"/>
      <c r="AY31" s="35"/>
      <c r="AZ31" s="35"/>
      <c r="BA31" s="35"/>
      <c r="BB31" s="35"/>
      <c r="BC31" s="35"/>
      <c r="BD31" s="35"/>
      <c r="BE31" s="35"/>
      <c r="BF31" s="35"/>
      <c r="BG31" s="35"/>
      <c r="BH31" s="35"/>
      <c r="BI31" s="35"/>
      <c r="BJ31" s="35"/>
      <c r="BK31" s="37"/>
      <c r="BL31" s="37"/>
      <c r="BM31" s="8" t="s">
        <v>75</v>
      </c>
      <c r="BN31" s="37"/>
      <c r="BO31" s="37"/>
      <c r="BP31" s="8" t="s">
        <v>13</v>
      </c>
    </row>
    <row r="32" spans="2:68" ht="13.5" customHeight="1">
      <c r="T32" s="55"/>
      <c r="U32" s="55"/>
      <c r="V32" s="55"/>
      <c r="W32" s="55"/>
      <c r="X32" s="55"/>
      <c r="Y32" s="39" t="s">
        <v>110</v>
      </c>
      <c r="Z32" s="39"/>
      <c r="AA32" s="39"/>
      <c r="AB32" s="39"/>
      <c r="AC32" s="39"/>
      <c r="AD32" s="39"/>
      <c r="AE32" s="39"/>
      <c r="AF32" s="39"/>
      <c r="AG32" s="39"/>
      <c r="AH32" s="39"/>
      <c r="AI32" s="41"/>
      <c r="AJ32" s="41"/>
      <c r="AK32" s="41"/>
      <c r="AL32" s="41"/>
      <c r="AM32" s="41"/>
      <c r="AN32" s="41"/>
      <c r="AO32" s="41"/>
      <c r="AP32" s="41"/>
      <c r="AQ32" s="17"/>
    </row>
    <row r="33" spans="20:43" ht="13.5" customHeight="1">
      <c r="T33" s="34" t="str">
        <f>IF(AND(ISNUMBER(AN23),ISNUMBER(AN25)),IF(OR(ISNUMBER(AN27),ISNUMBER(AN30)),IF(AN23&lt;AN25+AN27+AN28+AN30+AN31,"【確認】在籍者数よりも共済加入者数が多くなっています。入力内容を確認してください。",""),""),"")</f>
        <v/>
      </c>
      <c r="U33" s="34"/>
      <c r="V33" s="34"/>
      <c r="W33" s="34"/>
      <c r="X33" s="34"/>
      <c r="Y33" s="34"/>
      <c r="Z33" s="34"/>
      <c r="AA33" s="34"/>
      <c r="AB33" s="34"/>
      <c r="AC33" s="34"/>
      <c r="AD33" s="34"/>
      <c r="AE33" s="34"/>
      <c r="AF33" s="34"/>
      <c r="AG33" s="34"/>
      <c r="AH33" s="34"/>
      <c r="AI33" s="34"/>
      <c r="AJ33" s="34"/>
      <c r="AK33" s="34"/>
      <c r="AL33" s="34"/>
      <c r="AM33" s="34"/>
      <c r="AN33" s="34"/>
      <c r="AO33" s="34"/>
      <c r="AP33" s="34"/>
      <c r="AQ33" s="34"/>
    </row>
    <row r="34" spans="20:43" ht="13.5" customHeight="1">
      <c r="T34" s="43" t="s">
        <v>143</v>
      </c>
      <c r="U34" s="43"/>
      <c r="V34" s="43"/>
      <c r="W34" s="43"/>
      <c r="X34" s="43"/>
      <c r="Y34" s="43"/>
      <c r="Z34" s="43"/>
      <c r="AA34" s="43"/>
      <c r="AB34" s="43"/>
      <c r="AC34" s="83" t="str">
        <f>IF(AND(ISNUMBER(AN11),ISNUMBER(AN13),ISNUMBER(AN23),ISNUMBER(AN25)),IF(AN11+AN23=AN13+AN15+AN16+AN18+AN19+AN25+AN27+AN28+AN30+AN31,"全員加入のため名簿の添付は省略できます",IF(AN11+AN23&lt;AN13+AN15+AN16+AN18+AN19+AN25+AN27+AN28+AN30+AN31,"在籍者数よりも共済加入者数が多くなっています",IF(AN11+AN23&gt;AN13+AN15+AN16+AN18+AN19+AN25+AN27+AN28+AN30+AN31,"全員加入ではないため共済加入者の名簿の添付が必要です","エラーのためword形式の届出書をご利用ください"))),"")</f>
        <v/>
      </c>
      <c r="AD34" s="83"/>
      <c r="AE34" s="83"/>
      <c r="AF34" s="83"/>
      <c r="AG34" s="83"/>
      <c r="AH34" s="83"/>
      <c r="AI34" s="83"/>
      <c r="AJ34" s="83"/>
      <c r="AK34" s="83"/>
      <c r="AL34" s="83"/>
      <c r="AM34" s="83"/>
      <c r="AN34" s="83"/>
      <c r="AO34" s="83"/>
      <c r="AP34" s="83"/>
      <c r="AQ34" s="83"/>
    </row>
    <row r="35" spans="20:43" ht="12.75" customHeight="1">
      <c r="T35" s="43" t="s">
        <v>7</v>
      </c>
      <c r="U35" s="43"/>
      <c r="V35" s="43"/>
      <c r="W35" s="43"/>
      <c r="X35" s="43"/>
      <c r="Y35" s="43"/>
      <c r="Z35" s="43"/>
      <c r="AA35" s="43"/>
      <c r="AB35" s="43"/>
      <c r="AC35" s="43"/>
      <c r="AD35" s="43"/>
      <c r="AE35" s="43"/>
      <c r="AF35" s="43"/>
      <c r="AG35" s="43"/>
      <c r="AH35" s="43"/>
      <c r="AI35" s="43"/>
      <c r="AJ35" s="43"/>
      <c r="AK35" s="43"/>
      <c r="AL35" s="43"/>
      <c r="AM35" s="43"/>
      <c r="AN35" s="79" t="s">
        <v>129</v>
      </c>
      <c r="AO35" s="79"/>
      <c r="AP35" s="79"/>
      <c r="AQ35" s="79"/>
    </row>
    <row r="72" spans="1:1" ht="12.75" customHeight="1">
      <c r="A72" s="9" t="s">
        <v>113</v>
      </c>
    </row>
    <row r="73" spans="1:1" ht="12.75" customHeight="1">
      <c r="A73" s="9"/>
    </row>
    <row r="74" spans="1:1" ht="12.75" customHeight="1">
      <c r="A74" s="9" t="s">
        <v>144</v>
      </c>
    </row>
  </sheetData>
  <sheetProtection algorithmName="SHA-512" hashValue="C5evLuh0pXzQuFMgJwoqpCue3BsMCDw4p/VJ0fbPTAIkMCvPpEs3WEUFClZDQqrL0t9ypMk1TqgxnWvwqRTiXA==" saltValue="GHDJMZQtuLvxmBqJl3LNKg==" spinCount="100000" sheet="1" objects="1" scenarios="1"/>
  <mergeCells count="126">
    <mergeCell ref="Q1:S1"/>
    <mergeCell ref="AC34:AQ34"/>
    <mergeCell ref="T34:AB34"/>
    <mergeCell ref="AS31:BJ31"/>
    <mergeCell ref="BK31:BL31"/>
    <mergeCell ref="BN31:BO31"/>
    <mergeCell ref="B13:R13"/>
    <mergeCell ref="B14:M14"/>
    <mergeCell ref="O14:Q14"/>
    <mergeCell ref="AS25:BP25"/>
    <mergeCell ref="AS26:BL26"/>
    <mergeCell ref="BM26:BO26"/>
    <mergeCell ref="AS29:BJ29"/>
    <mergeCell ref="BK29:BO29"/>
    <mergeCell ref="AS27:BL27"/>
    <mergeCell ref="BM27:BO27"/>
    <mergeCell ref="AS22:BP22"/>
    <mergeCell ref="AS23:BL23"/>
    <mergeCell ref="BM23:BO23"/>
    <mergeCell ref="T30:X32"/>
    <mergeCell ref="Y30:AB31"/>
    <mergeCell ref="AC30:AM30"/>
    <mergeCell ref="AN30:AP30"/>
    <mergeCell ref="AC31:AM31"/>
    <mergeCell ref="AN31:AP31"/>
    <mergeCell ref="Y32:AH32"/>
    <mergeCell ref="AI32:AP32"/>
    <mergeCell ref="AS11:BL11"/>
    <mergeCell ref="T14:AQ14"/>
    <mergeCell ref="AS14:BL14"/>
    <mergeCell ref="AS15:BL15"/>
    <mergeCell ref="AC16:AM16"/>
    <mergeCell ref="AN35:AQ35"/>
    <mergeCell ref="Y15:AB16"/>
    <mergeCell ref="Y18:AB19"/>
    <mergeCell ref="AC18:AM18"/>
    <mergeCell ref="AC19:AM19"/>
    <mergeCell ref="AN15:AP15"/>
    <mergeCell ref="T21:AQ21"/>
    <mergeCell ref="T18:X20"/>
    <mergeCell ref="Y20:AH20"/>
    <mergeCell ref="AI20:AP20"/>
    <mergeCell ref="AN18:AP18"/>
    <mergeCell ref="T26:AQ26"/>
    <mergeCell ref="T27:X29"/>
    <mergeCell ref="Y27:AB28"/>
    <mergeCell ref="AC27:AM27"/>
    <mergeCell ref="AN27:AP27"/>
    <mergeCell ref="AC28:AM28"/>
    <mergeCell ref="AN28:AP28"/>
    <mergeCell ref="Y29:AH29"/>
    <mergeCell ref="T15:X17"/>
    <mergeCell ref="T22:AQ22"/>
    <mergeCell ref="T23:AM23"/>
    <mergeCell ref="AN23:AP23"/>
    <mergeCell ref="T24:AQ24"/>
    <mergeCell ref="T25:AM25"/>
    <mergeCell ref="AN25:AP25"/>
    <mergeCell ref="AN19:AP19"/>
    <mergeCell ref="T35:AM35"/>
    <mergeCell ref="T13:AM13"/>
    <mergeCell ref="AI29:AP29"/>
    <mergeCell ref="B5:G5"/>
    <mergeCell ref="T3:Y4"/>
    <mergeCell ref="AA3:AB3"/>
    <mergeCell ref="T8:AQ8"/>
    <mergeCell ref="B7:R7"/>
    <mergeCell ref="H4:Q4"/>
    <mergeCell ref="C4:G4"/>
    <mergeCell ref="H5:R5"/>
    <mergeCell ref="C17:Q19"/>
    <mergeCell ref="B11:M11"/>
    <mergeCell ref="T10:AQ10"/>
    <mergeCell ref="J9:K9"/>
    <mergeCell ref="G9:I9"/>
    <mergeCell ref="AN11:AP11"/>
    <mergeCell ref="AF9:AH9"/>
    <mergeCell ref="AI9:AJ9"/>
    <mergeCell ref="AL9:AM9"/>
    <mergeCell ref="O11:Q11"/>
    <mergeCell ref="P9:Q9"/>
    <mergeCell ref="M9:N9"/>
    <mergeCell ref="B10:R10"/>
    <mergeCell ref="B16:R16"/>
    <mergeCell ref="B2:AZ2"/>
    <mergeCell ref="BJ3:BL3"/>
    <mergeCell ref="BB3:BD3"/>
    <mergeCell ref="BB4:BD4"/>
    <mergeCell ref="BE3:BI3"/>
    <mergeCell ref="BE4:BP4"/>
    <mergeCell ref="BB2:BP2"/>
    <mergeCell ref="AG3:AJ3"/>
    <mergeCell ref="AK3:AP3"/>
    <mergeCell ref="AQ3:AT3"/>
    <mergeCell ref="AU3:AZ3"/>
    <mergeCell ref="Z4:AZ4"/>
    <mergeCell ref="BM3:BP3"/>
    <mergeCell ref="H3:R3"/>
    <mergeCell ref="B3:G3"/>
    <mergeCell ref="AD3:AF3"/>
    <mergeCell ref="BE9:BG9"/>
    <mergeCell ref="AS13:BP13"/>
    <mergeCell ref="T33:AQ33"/>
    <mergeCell ref="AS19:BJ19"/>
    <mergeCell ref="AS7:BP7"/>
    <mergeCell ref="BK19:BL19"/>
    <mergeCell ref="AS17:BJ17"/>
    <mergeCell ref="BK17:BO17"/>
    <mergeCell ref="Y17:AH17"/>
    <mergeCell ref="BN19:BO19"/>
    <mergeCell ref="AN16:AP16"/>
    <mergeCell ref="AI17:AP17"/>
    <mergeCell ref="BM15:BO15"/>
    <mergeCell ref="AC15:AM15"/>
    <mergeCell ref="BM14:BO14"/>
    <mergeCell ref="AS8:BP8"/>
    <mergeCell ref="T12:AQ12"/>
    <mergeCell ref="AS10:BP10"/>
    <mergeCell ref="BH9:BI9"/>
    <mergeCell ref="BK9:BL9"/>
    <mergeCell ref="BN9:BO9"/>
    <mergeCell ref="T7:AQ7"/>
    <mergeCell ref="AN13:AP13"/>
    <mergeCell ref="BM11:BO11"/>
    <mergeCell ref="AO9:AP9"/>
    <mergeCell ref="T11:AM11"/>
  </mergeCells>
  <phoneticPr fontId="1"/>
  <dataValidations count="3">
    <dataValidation type="list" allowBlank="1" showInputMessage="1" showErrorMessage="1" sqref="AN35" xr:uid="{B4D0B460-B720-48A5-AECC-17F13C01F36C}">
      <formula1>"選択してください,希望する,希望しない,"</formula1>
    </dataValidation>
    <dataValidation showInputMessage="1" showErrorMessage="1" sqref="H4 R4" xr:uid="{3E6F91C5-E654-4300-8CC4-4BBC111C6840}"/>
    <dataValidation type="list" showInputMessage="1" showErrorMessage="1" sqref="H3:R3" xr:uid="{38E369AF-35DA-4BB9-8E99-555AB9B1C91F}">
      <formula1>$A$72:$A$75</formula1>
    </dataValidation>
  </dataValidations>
  <pageMargins left="0.7" right="0.7" top="0.75" bottom="0.75" header="0.3" footer="0.3"/>
  <pageSetup paperSize="9"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5087A-3CD1-4E1D-92FA-3A71E6F1F244}">
  <sheetPr codeName="Sheet2">
    <tabColor theme="4"/>
  </sheetPr>
  <dimension ref="A1:AP39"/>
  <sheetViews>
    <sheetView showGridLines="0" showRowColHeaders="0" view="pageBreakPreview" zoomScaleNormal="100" zoomScaleSheetLayoutView="100" workbookViewId="0"/>
  </sheetViews>
  <sheetFormatPr defaultColWidth="1.875" defaultRowHeight="16.5"/>
  <cols>
    <col min="1" max="1" width="1.875" style="10" customWidth="1"/>
    <col min="2" max="16384" width="1.875" style="10"/>
  </cols>
  <sheetData>
    <row r="1" spans="1:42">
      <c r="A1" s="10" t="s">
        <v>9</v>
      </c>
    </row>
    <row r="2" spans="1:42">
      <c r="AD2" s="87" t="s">
        <v>10</v>
      </c>
      <c r="AE2" s="87"/>
      <c r="AF2" s="87"/>
      <c r="AG2" s="88" t="str">
        <f>IF(ISBLANK(入力!J9),"",入力!J9)</f>
        <v/>
      </c>
      <c r="AH2" s="88"/>
      <c r="AI2" s="10" t="s">
        <v>11</v>
      </c>
      <c r="AJ2" s="88" t="str">
        <f>IF(ISBLANK(入力!M9),"",入力!M9)</f>
        <v/>
      </c>
      <c r="AK2" s="88"/>
      <c r="AL2" s="10" t="s">
        <v>12</v>
      </c>
      <c r="AM2" s="88" t="str">
        <f>IF(ISBLANK(入力!P9),"",入力!P9)</f>
        <v/>
      </c>
      <c r="AN2" s="88"/>
      <c r="AO2" s="10" t="s">
        <v>13</v>
      </c>
    </row>
    <row r="3" spans="1:42">
      <c r="A3" s="10" t="s">
        <v>14</v>
      </c>
    </row>
    <row r="4" spans="1:42" ht="6" customHeight="1"/>
    <row r="5" spans="1:42" ht="18.75" customHeight="1">
      <c r="E5" s="87" t="s">
        <v>97</v>
      </c>
      <c r="F5" s="87"/>
      <c r="G5" s="87"/>
      <c r="H5" s="88" t="str">
        <f>IF(ISBLANK(入力!J9),"",入力!J9)</f>
        <v/>
      </c>
      <c r="I5" s="88"/>
      <c r="J5" s="91" t="s">
        <v>148</v>
      </c>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row>
    <row r="6" spans="1:42" ht="6" customHeight="1"/>
    <row r="7" spans="1:42" ht="14.25" customHeight="1">
      <c r="B7" s="89" t="s">
        <v>10</v>
      </c>
      <c r="C7" s="89"/>
      <c r="D7" s="88" t="str">
        <f>IF(ISBLANK(入力!J9),"",入力!J9)</f>
        <v/>
      </c>
      <c r="E7" s="88"/>
      <c r="F7" s="90" t="s">
        <v>16</v>
      </c>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row>
    <row r="8" spans="1:42" ht="14.25" customHeight="1">
      <c r="B8" s="90" t="s">
        <v>17</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row>
    <row r="9" spans="1:42" ht="9" customHeight="1"/>
    <row r="10" spans="1:42" ht="14.25" customHeight="1">
      <c r="A10" s="88" t="s">
        <v>18</v>
      </c>
      <c r="B10" s="88"/>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row>
    <row r="11" spans="1:42" ht="9" customHeight="1"/>
    <row r="12" spans="1:42" ht="14.25" customHeight="1">
      <c r="A12" s="10" t="s">
        <v>19</v>
      </c>
    </row>
    <row r="13" spans="1:42" ht="22.5" customHeight="1">
      <c r="B13" s="85" t="s">
        <v>20</v>
      </c>
      <c r="C13" s="85"/>
      <c r="D13" s="85"/>
      <c r="E13" s="85"/>
      <c r="F13" s="85"/>
      <c r="G13" s="85"/>
      <c r="H13" s="85"/>
      <c r="I13" s="85"/>
      <c r="J13" s="86" t="str">
        <f>IF(ISBLANK(入力!H3),"",IF(AND(入力!H3="選択してください",入力!H4=""),"",IF(AND(入力!H3&lt;&gt;"選択してください",入力!H4=""),入力!H3,IF(AND(入力!H3="選択してください",入力!H4&lt;&gt;""),入力!H4,IF(AND(入力!H3&lt;&gt;"選択してください",入力!H4&lt;&gt;""),CONCATENATE(入力!H3,"（","新校名　",入力!H4,"）"),"")))))</f>
        <v/>
      </c>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2" ht="22.5" customHeight="1">
      <c r="B14" s="85" t="s">
        <v>21</v>
      </c>
      <c r="C14" s="85"/>
      <c r="D14" s="85"/>
      <c r="E14" s="85"/>
      <c r="F14" s="85"/>
      <c r="G14" s="85"/>
      <c r="H14" s="85"/>
      <c r="I14" s="85"/>
      <c r="J14" s="92" t="str">
        <f>IF(ISBLANK(入力!H5),"",入力!H5)</f>
        <v/>
      </c>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4"/>
      <c r="AK14" s="94"/>
      <c r="AL14" s="94"/>
      <c r="AM14" s="94"/>
      <c r="AN14" s="94"/>
      <c r="AO14" s="95"/>
    </row>
    <row r="15" spans="1:42" ht="15.75" customHeight="1">
      <c r="B15" s="85" t="s">
        <v>3</v>
      </c>
      <c r="C15" s="85"/>
      <c r="D15" s="85"/>
      <c r="E15" s="85"/>
      <c r="F15" s="85"/>
      <c r="G15" s="85"/>
      <c r="H15" s="85"/>
      <c r="I15" s="85"/>
      <c r="J15" s="96" t="s">
        <v>4</v>
      </c>
      <c r="K15" s="97"/>
      <c r="L15" s="98" t="str">
        <f>IF(ISBLANK(入力!AA3),"",入力!AA3)</f>
        <v/>
      </c>
      <c r="M15" s="98"/>
      <c r="N15" s="98"/>
      <c r="O15" s="33" t="s">
        <v>5</v>
      </c>
      <c r="P15" s="98" t="str">
        <f>IF(ISBLANK(入力!AD3),"",入力!AD3)</f>
        <v/>
      </c>
      <c r="Q15" s="98"/>
      <c r="R15" s="98"/>
      <c r="S15" s="99"/>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row>
    <row r="16" spans="1:42" ht="27.75" customHeight="1">
      <c r="B16" s="85"/>
      <c r="C16" s="85"/>
      <c r="D16" s="85"/>
      <c r="E16" s="85"/>
      <c r="F16" s="85"/>
      <c r="G16" s="85"/>
      <c r="H16" s="85"/>
      <c r="I16" s="85"/>
      <c r="J16" s="101" t="str">
        <f>IF(ISBLANK(入力!Z4),"",入力!Z4)</f>
        <v/>
      </c>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row>
    <row r="17" spans="1:42" ht="6" customHeight="1">
      <c r="C17" s="12"/>
      <c r="D17" s="12"/>
      <c r="E17" s="12"/>
      <c r="F17" s="12"/>
      <c r="G17" s="12"/>
      <c r="H17" s="12"/>
      <c r="I17" s="12"/>
      <c r="J17" s="12"/>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row>
    <row r="18" spans="1:42" ht="6" customHeight="1"/>
    <row r="19" spans="1:42" ht="14.25" customHeight="1">
      <c r="A19" s="10" t="s">
        <v>23</v>
      </c>
    </row>
    <row r="20" spans="1:42" ht="25.5" customHeight="1">
      <c r="B20" s="109" t="s">
        <v>24</v>
      </c>
      <c r="C20" s="109"/>
      <c r="D20" s="109"/>
      <c r="E20" s="109"/>
      <c r="F20" s="109"/>
      <c r="G20" s="109"/>
      <c r="H20" s="109"/>
      <c r="I20" s="109"/>
      <c r="J20" s="109"/>
      <c r="K20" s="109"/>
      <c r="L20" s="109"/>
      <c r="M20" s="109"/>
      <c r="N20" s="109"/>
      <c r="O20" s="109"/>
      <c r="P20" s="109"/>
      <c r="Q20" s="109" t="s">
        <v>25</v>
      </c>
      <c r="R20" s="109"/>
      <c r="S20" s="109"/>
      <c r="T20" s="109"/>
      <c r="U20" s="109"/>
      <c r="V20" s="109"/>
      <c r="W20" s="109"/>
      <c r="X20" s="109"/>
      <c r="Y20" s="103" t="s">
        <v>26</v>
      </c>
      <c r="Z20" s="104"/>
      <c r="AA20" s="104"/>
      <c r="AB20" s="104"/>
      <c r="AC20" s="104"/>
      <c r="AD20" s="104"/>
      <c r="AE20" s="104"/>
      <c r="AF20" s="104"/>
      <c r="AG20" s="104"/>
      <c r="AH20" s="104"/>
      <c r="AI20" s="104"/>
      <c r="AJ20" s="104"/>
      <c r="AK20" s="104"/>
      <c r="AL20" s="104"/>
      <c r="AM20" s="104"/>
      <c r="AN20" s="104"/>
      <c r="AO20" s="105"/>
    </row>
    <row r="21" spans="1:42" ht="26.25" customHeight="1">
      <c r="B21" s="85" t="s">
        <v>28</v>
      </c>
      <c r="C21" s="85"/>
      <c r="D21" s="85"/>
      <c r="E21" s="85"/>
      <c r="F21" s="85"/>
      <c r="G21" s="85"/>
      <c r="H21" s="85"/>
      <c r="I21" s="85"/>
      <c r="J21" s="85"/>
      <c r="K21" s="85"/>
      <c r="L21" s="85"/>
      <c r="M21" s="85"/>
      <c r="N21" s="85"/>
      <c r="O21" s="85"/>
      <c r="P21" s="85"/>
      <c r="Q21" s="102">
        <v>150</v>
      </c>
      <c r="R21" s="102"/>
      <c r="S21" s="102"/>
      <c r="T21" s="102"/>
      <c r="U21" s="102"/>
      <c r="V21" s="102"/>
      <c r="W21" s="102"/>
      <c r="X21" s="102"/>
      <c r="Y21" s="106"/>
      <c r="Z21" s="107"/>
      <c r="AA21" s="107"/>
      <c r="AB21" s="107"/>
      <c r="AC21" s="107"/>
      <c r="AD21" s="107"/>
      <c r="AE21" s="107"/>
      <c r="AF21" s="107"/>
      <c r="AG21" s="107"/>
      <c r="AH21" s="107"/>
      <c r="AI21" s="107"/>
      <c r="AJ21" s="107"/>
      <c r="AK21" s="107"/>
      <c r="AL21" s="107"/>
      <c r="AM21" s="107"/>
      <c r="AN21" s="107"/>
      <c r="AO21" s="108"/>
    </row>
    <row r="22" spans="1:42" ht="26.25" customHeight="1">
      <c r="B22" s="85" t="s">
        <v>29</v>
      </c>
      <c r="C22" s="85"/>
      <c r="D22" s="85"/>
      <c r="E22" s="85"/>
      <c r="F22" s="85"/>
      <c r="G22" s="85"/>
      <c r="H22" s="85"/>
      <c r="I22" s="85"/>
      <c r="J22" s="85"/>
      <c r="K22" s="85"/>
      <c r="L22" s="85"/>
      <c r="M22" s="85"/>
      <c r="N22" s="85"/>
      <c r="O22" s="85"/>
      <c r="P22" s="85"/>
      <c r="Q22" s="102">
        <v>200</v>
      </c>
      <c r="R22" s="102"/>
      <c r="S22" s="102"/>
      <c r="T22" s="102"/>
      <c r="U22" s="102"/>
      <c r="V22" s="102"/>
      <c r="W22" s="102"/>
      <c r="X22" s="102"/>
      <c r="Y22" s="110" t="str">
        <f>IF(ISBLANK(入力!O11),"",入力!O11)</f>
        <v/>
      </c>
      <c r="Z22" s="111"/>
      <c r="AA22" s="111"/>
      <c r="AB22" s="111"/>
      <c r="AC22" s="111"/>
      <c r="AD22" s="111"/>
      <c r="AE22" s="111"/>
      <c r="AF22" s="111"/>
      <c r="AG22" s="111"/>
      <c r="AH22" s="111"/>
      <c r="AI22" s="111"/>
      <c r="AJ22" s="111"/>
      <c r="AK22" s="111"/>
      <c r="AL22" s="111"/>
      <c r="AM22" s="111"/>
      <c r="AN22" s="111"/>
      <c r="AO22" s="112"/>
    </row>
    <row r="23" spans="1:42" ht="26.25" customHeight="1">
      <c r="B23" s="85" t="s">
        <v>30</v>
      </c>
      <c r="C23" s="85"/>
      <c r="D23" s="85"/>
      <c r="E23" s="85"/>
      <c r="F23" s="85"/>
      <c r="G23" s="85"/>
      <c r="H23" s="85"/>
      <c r="I23" s="85"/>
      <c r="J23" s="85"/>
      <c r="K23" s="85"/>
      <c r="L23" s="85"/>
      <c r="M23" s="85"/>
      <c r="N23" s="85"/>
      <c r="O23" s="85"/>
      <c r="P23" s="85"/>
      <c r="Q23" s="102">
        <v>350</v>
      </c>
      <c r="R23" s="102"/>
      <c r="S23" s="102"/>
      <c r="T23" s="102"/>
      <c r="U23" s="102"/>
      <c r="V23" s="102"/>
      <c r="W23" s="102"/>
      <c r="X23" s="102"/>
      <c r="Y23" s="110" t="str">
        <f>IF(ISBLANK(入力!O14),"",入力!O14)</f>
        <v/>
      </c>
      <c r="Z23" s="111"/>
      <c r="AA23" s="111"/>
      <c r="AB23" s="111"/>
      <c r="AC23" s="111"/>
      <c r="AD23" s="111"/>
      <c r="AE23" s="111"/>
      <c r="AF23" s="111"/>
      <c r="AG23" s="111"/>
      <c r="AH23" s="111"/>
      <c r="AI23" s="111"/>
      <c r="AJ23" s="111"/>
      <c r="AK23" s="111"/>
      <c r="AL23" s="111"/>
      <c r="AM23" s="111"/>
      <c r="AN23" s="111"/>
      <c r="AO23" s="112"/>
    </row>
    <row r="24" spans="1:42" ht="26.25" customHeight="1">
      <c r="B24" s="85" t="s">
        <v>31</v>
      </c>
      <c r="C24" s="85"/>
      <c r="D24" s="85"/>
      <c r="E24" s="85"/>
      <c r="F24" s="85"/>
      <c r="G24" s="85"/>
      <c r="H24" s="85" t="s">
        <v>32</v>
      </c>
      <c r="I24" s="85"/>
      <c r="J24" s="85"/>
      <c r="K24" s="85"/>
      <c r="L24" s="85"/>
      <c r="M24" s="85"/>
      <c r="N24" s="85"/>
      <c r="O24" s="85"/>
      <c r="P24" s="85"/>
      <c r="Q24" s="102">
        <v>500</v>
      </c>
      <c r="R24" s="102"/>
      <c r="S24" s="102"/>
      <c r="T24" s="102"/>
      <c r="U24" s="102"/>
      <c r="V24" s="102"/>
      <c r="W24" s="102"/>
      <c r="X24" s="102"/>
      <c r="Y24" s="106"/>
      <c r="Z24" s="107"/>
      <c r="AA24" s="107"/>
      <c r="AB24" s="107"/>
      <c r="AC24" s="107"/>
      <c r="AD24" s="107"/>
      <c r="AE24" s="107"/>
      <c r="AF24" s="107"/>
      <c r="AG24" s="107"/>
      <c r="AH24" s="107"/>
      <c r="AI24" s="107"/>
      <c r="AJ24" s="107"/>
      <c r="AK24" s="107"/>
      <c r="AL24" s="107"/>
      <c r="AM24" s="107"/>
      <c r="AN24" s="107"/>
      <c r="AO24" s="108"/>
    </row>
    <row r="25" spans="1:42" ht="26.25" customHeight="1">
      <c r="B25" s="85"/>
      <c r="C25" s="85"/>
      <c r="D25" s="85"/>
      <c r="E25" s="85"/>
      <c r="F25" s="85"/>
      <c r="G25" s="85"/>
      <c r="H25" s="85" t="s">
        <v>33</v>
      </c>
      <c r="I25" s="85"/>
      <c r="J25" s="85"/>
      <c r="K25" s="85"/>
      <c r="L25" s="85"/>
      <c r="M25" s="85"/>
      <c r="N25" s="85"/>
      <c r="O25" s="85"/>
      <c r="P25" s="85"/>
      <c r="Q25" s="102">
        <v>250</v>
      </c>
      <c r="R25" s="102"/>
      <c r="S25" s="102"/>
      <c r="T25" s="102"/>
      <c r="U25" s="102"/>
      <c r="V25" s="102"/>
      <c r="W25" s="102"/>
      <c r="X25" s="102"/>
      <c r="Y25" s="106"/>
      <c r="Z25" s="107"/>
      <c r="AA25" s="107"/>
      <c r="AB25" s="107"/>
      <c r="AC25" s="107"/>
      <c r="AD25" s="107"/>
      <c r="AE25" s="107"/>
      <c r="AF25" s="107"/>
      <c r="AG25" s="107"/>
      <c r="AH25" s="107"/>
      <c r="AI25" s="107"/>
      <c r="AJ25" s="107"/>
      <c r="AK25" s="107"/>
      <c r="AL25" s="107"/>
      <c r="AM25" s="107"/>
      <c r="AN25" s="107"/>
      <c r="AO25" s="108"/>
    </row>
    <row r="26" spans="1:42" ht="26.25" customHeight="1">
      <c r="B26" s="85"/>
      <c r="C26" s="85"/>
      <c r="D26" s="85"/>
      <c r="E26" s="85"/>
      <c r="F26" s="85"/>
      <c r="G26" s="85"/>
      <c r="H26" s="85" t="s">
        <v>34</v>
      </c>
      <c r="I26" s="85"/>
      <c r="J26" s="85"/>
      <c r="K26" s="85"/>
      <c r="L26" s="85"/>
      <c r="M26" s="85"/>
      <c r="N26" s="85"/>
      <c r="O26" s="85"/>
      <c r="P26" s="85"/>
      <c r="Q26" s="102">
        <v>150</v>
      </c>
      <c r="R26" s="102"/>
      <c r="S26" s="102"/>
      <c r="T26" s="102"/>
      <c r="U26" s="102"/>
      <c r="V26" s="102"/>
      <c r="W26" s="102"/>
      <c r="X26" s="102"/>
      <c r="Y26" s="106"/>
      <c r="Z26" s="107"/>
      <c r="AA26" s="107"/>
      <c r="AB26" s="107"/>
      <c r="AC26" s="107"/>
      <c r="AD26" s="107"/>
      <c r="AE26" s="107"/>
      <c r="AF26" s="107"/>
      <c r="AG26" s="107"/>
      <c r="AH26" s="107"/>
      <c r="AI26" s="107"/>
      <c r="AJ26" s="107"/>
      <c r="AK26" s="107"/>
      <c r="AL26" s="107"/>
      <c r="AM26" s="107"/>
      <c r="AN26" s="107"/>
      <c r="AO26" s="108"/>
    </row>
    <row r="27" spans="1:42" ht="26.25" customHeight="1">
      <c r="B27" s="85" t="s">
        <v>35</v>
      </c>
      <c r="C27" s="85"/>
      <c r="D27" s="85"/>
      <c r="E27" s="85"/>
      <c r="F27" s="85"/>
      <c r="G27" s="85"/>
      <c r="H27" s="85" t="s">
        <v>36</v>
      </c>
      <c r="I27" s="85"/>
      <c r="J27" s="85"/>
      <c r="K27" s="85"/>
      <c r="L27" s="85"/>
      <c r="M27" s="85"/>
      <c r="N27" s="85"/>
      <c r="O27" s="85"/>
      <c r="P27" s="85"/>
      <c r="Q27" s="102">
        <v>150</v>
      </c>
      <c r="R27" s="102"/>
      <c r="S27" s="102"/>
      <c r="T27" s="102"/>
      <c r="U27" s="102"/>
      <c r="V27" s="102"/>
      <c r="W27" s="102"/>
      <c r="X27" s="102"/>
      <c r="Y27" s="106"/>
      <c r="Z27" s="107"/>
      <c r="AA27" s="107"/>
      <c r="AB27" s="107"/>
      <c r="AC27" s="107"/>
      <c r="AD27" s="107"/>
      <c r="AE27" s="107"/>
      <c r="AF27" s="107"/>
      <c r="AG27" s="107"/>
      <c r="AH27" s="107"/>
      <c r="AI27" s="107"/>
      <c r="AJ27" s="107"/>
      <c r="AK27" s="107"/>
      <c r="AL27" s="107"/>
      <c r="AM27" s="107"/>
      <c r="AN27" s="107"/>
      <c r="AO27" s="108"/>
    </row>
    <row r="28" spans="1:42" ht="26.25" customHeight="1">
      <c r="B28" s="85"/>
      <c r="C28" s="85"/>
      <c r="D28" s="85"/>
      <c r="E28" s="85"/>
      <c r="F28" s="85"/>
      <c r="G28" s="85"/>
      <c r="H28" s="85" t="s">
        <v>37</v>
      </c>
      <c r="I28" s="85"/>
      <c r="J28" s="85"/>
      <c r="K28" s="85"/>
      <c r="L28" s="85"/>
      <c r="M28" s="85"/>
      <c r="N28" s="85"/>
      <c r="O28" s="85"/>
      <c r="P28" s="85"/>
      <c r="Q28" s="102">
        <v>200</v>
      </c>
      <c r="R28" s="102"/>
      <c r="S28" s="102"/>
      <c r="T28" s="102"/>
      <c r="U28" s="102"/>
      <c r="V28" s="102"/>
      <c r="W28" s="102"/>
      <c r="X28" s="102"/>
      <c r="Y28" s="106"/>
      <c r="Z28" s="107"/>
      <c r="AA28" s="107"/>
      <c r="AB28" s="107"/>
      <c r="AC28" s="107"/>
      <c r="AD28" s="107"/>
      <c r="AE28" s="107"/>
      <c r="AF28" s="107"/>
      <c r="AG28" s="107"/>
      <c r="AH28" s="107"/>
      <c r="AI28" s="107"/>
      <c r="AJ28" s="107"/>
      <c r="AK28" s="107"/>
      <c r="AL28" s="107"/>
      <c r="AM28" s="107"/>
      <c r="AN28" s="107"/>
      <c r="AO28" s="108"/>
    </row>
    <row r="29" spans="1:42" ht="26.25" customHeight="1">
      <c r="B29" s="85"/>
      <c r="C29" s="85"/>
      <c r="D29" s="85"/>
      <c r="E29" s="85"/>
      <c r="F29" s="85"/>
      <c r="G29" s="85"/>
      <c r="H29" s="85" t="s">
        <v>38</v>
      </c>
      <c r="I29" s="85"/>
      <c r="J29" s="85"/>
      <c r="K29" s="85"/>
      <c r="L29" s="85"/>
      <c r="M29" s="85"/>
      <c r="N29" s="85"/>
      <c r="O29" s="85"/>
      <c r="P29" s="85"/>
      <c r="Q29" s="102">
        <v>350</v>
      </c>
      <c r="R29" s="102"/>
      <c r="S29" s="102"/>
      <c r="T29" s="102"/>
      <c r="U29" s="102"/>
      <c r="V29" s="102"/>
      <c r="W29" s="102"/>
      <c r="X29" s="102"/>
      <c r="Y29" s="106"/>
      <c r="Z29" s="107"/>
      <c r="AA29" s="107"/>
      <c r="AB29" s="107"/>
      <c r="AC29" s="107"/>
      <c r="AD29" s="107"/>
      <c r="AE29" s="107"/>
      <c r="AF29" s="107"/>
      <c r="AG29" s="107"/>
      <c r="AH29" s="107"/>
      <c r="AI29" s="107"/>
      <c r="AJ29" s="107"/>
      <c r="AK29" s="107"/>
      <c r="AL29" s="107"/>
      <c r="AM29" s="107"/>
      <c r="AN29" s="107"/>
      <c r="AO29" s="108"/>
    </row>
    <row r="30" spans="1:42" ht="26.25" customHeight="1">
      <c r="B30" s="85"/>
      <c r="C30" s="85"/>
      <c r="D30" s="85"/>
      <c r="E30" s="85"/>
      <c r="F30" s="85"/>
      <c r="G30" s="85"/>
      <c r="H30" s="85" t="s">
        <v>39</v>
      </c>
      <c r="I30" s="85"/>
      <c r="J30" s="85"/>
      <c r="K30" s="85"/>
      <c r="L30" s="85"/>
      <c r="M30" s="85"/>
      <c r="N30" s="85"/>
      <c r="O30" s="85"/>
      <c r="P30" s="85"/>
      <c r="Q30" s="102">
        <v>500</v>
      </c>
      <c r="R30" s="102"/>
      <c r="S30" s="102"/>
      <c r="T30" s="102"/>
      <c r="U30" s="102"/>
      <c r="V30" s="102"/>
      <c r="W30" s="102"/>
      <c r="X30" s="102"/>
      <c r="Y30" s="106"/>
      <c r="Z30" s="107"/>
      <c r="AA30" s="107"/>
      <c r="AB30" s="107"/>
      <c r="AC30" s="107"/>
      <c r="AD30" s="107"/>
      <c r="AE30" s="107"/>
      <c r="AF30" s="107"/>
      <c r="AG30" s="107"/>
      <c r="AH30" s="107"/>
      <c r="AI30" s="107"/>
      <c r="AJ30" s="107"/>
      <c r="AK30" s="107"/>
      <c r="AL30" s="107"/>
      <c r="AM30" s="107"/>
      <c r="AN30" s="107"/>
      <c r="AO30" s="108"/>
    </row>
    <row r="31" spans="1:42" ht="26.25" customHeight="1">
      <c r="B31" s="113" t="s">
        <v>40</v>
      </c>
      <c r="C31" s="113"/>
      <c r="D31" s="113"/>
      <c r="E31" s="113"/>
      <c r="F31" s="113"/>
      <c r="G31" s="113"/>
      <c r="H31" s="113"/>
      <c r="I31" s="113"/>
      <c r="J31" s="113"/>
      <c r="K31" s="113"/>
      <c r="L31" s="113"/>
      <c r="M31" s="113"/>
      <c r="N31" s="113"/>
      <c r="O31" s="113"/>
      <c r="P31" s="113"/>
      <c r="Q31" s="102">
        <v>500</v>
      </c>
      <c r="R31" s="102"/>
      <c r="S31" s="102"/>
      <c r="T31" s="102"/>
      <c r="U31" s="102"/>
      <c r="V31" s="102"/>
      <c r="W31" s="102"/>
      <c r="X31" s="102"/>
      <c r="Y31" s="106"/>
      <c r="Z31" s="107"/>
      <c r="AA31" s="107"/>
      <c r="AB31" s="107"/>
      <c r="AC31" s="107"/>
      <c r="AD31" s="107"/>
      <c r="AE31" s="107"/>
      <c r="AF31" s="107"/>
      <c r="AG31" s="107"/>
      <c r="AH31" s="107"/>
      <c r="AI31" s="107"/>
      <c r="AJ31" s="107"/>
      <c r="AK31" s="107"/>
      <c r="AL31" s="107"/>
      <c r="AM31" s="107"/>
      <c r="AN31" s="107"/>
      <c r="AO31" s="108"/>
    </row>
    <row r="32" spans="1:42" ht="6" customHeight="1"/>
    <row r="33" spans="1:41" ht="6" customHeight="1"/>
    <row r="34" spans="1:41" ht="14.25" customHeight="1">
      <c r="A34" s="10" t="s">
        <v>93</v>
      </c>
    </row>
    <row r="35" spans="1:41" ht="20.25" customHeight="1">
      <c r="B35" s="114" t="str">
        <f>IF(ISBLANK(入力!C17),"",入力!C17)</f>
        <v/>
      </c>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15"/>
      <c r="AO35" s="116"/>
    </row>
    <row r="36" spans="1:41" ht="20.25" customHeight="1">
      <c r="B36" s="117"/>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9"/>
    </row>
    <row r="37" spans="1:41" ht="20.25" customHeight="1">
      <c r="A37" s="10" t="s">
        <v>84</v>
      </c>
    </row>
    <row r="38" spans="1:41" ht="24.75" customHeight="1">
      <c r="B38" s="109" t="s">
        <v>41</v>
      </c>
      <c r="C38" s="109"/>
      <c r="D38" s="109"/>
      <c r="E38" s="109"/>
      <c r="F38" s="109"/>
      <c r="G38" s="109"/>
      <c r="H38" s="109"/>
      <c r="I38" s="109"/>
      <c r="J38" s="109"/>
      <c r="K38" s="120" t="str">
        <f>IF(ISBLANK(入力!BE3),"",CONCATENATE(入力!BM3,"・",入力!BE3))</f>
        <v/>
      </c>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c r="AO38" s="120"/>
    </row>
    <row r="39" spans="1:41" ht="24.75" customHeight="1">
      <c r="B39" s="109" t="s">
        <v>42</v>
      </c>
      <c r="C39" s="109"/>
      <c r="D39" s="109"/>
      <c r="E39" s="109"/>
      <c r="F39" s="109"/>
      <c r="G39" s="109"/>
      <c r="H39" s="109"/>
      <c r="I39" s="109"/>
      <c r="J39" s="109"/>
      <c r="K39" s="109" t="str">
        <f>IF(ISBLANK(入力!AK3),"",入力!AK3)</f>
        <v/>
      </c>
      <c r="L39" s="109"/>
      <c r="M39" s="109"/>
      <c r="N39" s="109"/>
      <c r="O39" s="109"/>
      <c r="P39" s="109"/>
      <c r="Q39" s="109"/>
      <c r="R39" s="109"/>
      <c r="S39" s="109"/>
      <c r="T39" s="109"/>
      <c r="U39" s="109"/>
      <c r="V39" s="109"/>
      <c r="W39" s="109" t="s">
        <v>43</v>
      </c>
      <c r="X39" s="109"/>
      <c r="Y39" s="109"/>
      <c r="Z39" s="109"/>
      <c r="AA39" s="109"/>
      <c r="AB39" s="109"/>
      <c r="AC39" s="109"/>
      <c r="AD39" s="109" t="str">
        <f>IF(ISBLANK(入力!AU3),"",入力!AU3)</f>
        <v/>
      </c>
      <c r="AE39" s="109"/>
      <c r="AF39" s="109"/>
      <c r="AG39" s="109"/>
      <c r="AH39" s="109"/>
      <c r="AI39" s="109"/>
      <c r="AJ39" s="109"/>
      <c r="AK39" s="109"/>
      <c r="AL39" s="109"/>
      <c r="AM39" s="109"/>
      <c r="AN39" s="109"/>
      <c r="AO39" s="109"/>
    </row>
  </sheetData>
  <sheetProtection algorithmName="SHA-512" hashValue="S735gSICa7Uxdnde4Et2y68HMwu5F3g16L3n0VNA2B8ERkeVOrMUBOffShfXJOgvSWFBgrYFoU0bxMwEH8F8rw==" saltValue="rX3rJ0Gd6i42aBMbB6I1cg==" spinCount="100000" sheet="1" objects="1" scenarios="1"/>
  <mergeCells count="68">
    <mergeCell ref="Y24:AO24"/>
    <mergeCell ref="B39:J39"/>
    <mergeCell ref="K39:V39"/>
    <mergeCell ref="W39:AC39"/>
    <mergeCell ref="AD39:AO39"/>
    <mergeCell ref="B31:P31"/>
    <mergeCell ref="Q31:X31"/>
    <mergeCell ref="B35:AO36"/>
    <mergeCell ref="B38:J38"/>
    <mergeCell ref="K38:AO38"/>
    <mergeCell ref="Y31:AO31"/>
    <mergeCell ref="Y29:AO29"/>
    <mergeCell ref="Y27:AO27"/>
    <mergeCell ref="Y30:AO30"/>
    <mergeCell ref="Y28:AO28"/>
    <mergeCell ref="Y26:AO26"/>
    <mergeCell ref="B23:P23"/>
    <mergeCell ref="Q23:X23"/>
    <mergeCell ref="H29:P29"/>
    <mergeCell ref="Q29:X29"/>
    <mergeCell ref="H28:P28"/>
    <mergeCell ref="Q28:X28"/>
    <mergeCell ref="B27:G30"/>
    <mergeCell ref="H27:P27"/>
    <mergeCell ref="Q27:X27"/>
    <mergeCell ref="H30:P30"/>
    <mergeCell ref="Q30:X30"/>
    <mergeCell ref="H25:P25"/>
    <mergeCell ref="Q25:X25"/>
    <mergeCell ref="B21:P21"/>
    <mergeCell ref="Q21:X21"/>
    <mergeCell ref="Y20:AO20"/>
    <mergeCell ref="Y21:AO21"/>
    <mergeCell ref="B24:G26"/>
    <mergeCell ref="H24:P24"/>
    <mergeCell ref="Q24:X24"/>
    <mergeCell ref="B20:P20"/>
    <mergeCell ref="Q20:X20"/>
    <mergeCell ref="B22:P22"/>
    <mergeCell ref="Q22:X22"/>
    <mergeCell ref="H26:P26"/>
    <mergeCell ref="Q26:X26"/>
    <mergeCell ref="Y22:AO22"/>
    <mergeCell ref="Y25:AO25"/>
    <mergeCell ref="Y23:AO23"/>
    <mergeCell ref="B14:I14"/>
    <mergeCell ref="J14:AI14"/>
    <mergeCell ref="AJ14:AO14"/>
    <mergeCell ref="B15:I16"/>
    <mergeCell ref="J15:K15"/>
    <mergeCell ref="L15:N15"/>
    <mergeCell ref="P15:R15"/>
    <mergeCell ref="S15:AO15"/>
    <mergeCell ref="J16:AO16"/>
    <mergeCell ref="B13:I13"/>
    <mergeCell ref="J13:AO13"/>
    <mergeCell ref="AD2:AF2"/>
    <mergeCell ref="AG2:AH2"/>
    <mergeCell ref="AJ2:AK2"/>
    <mergeCell ref="AM2:AN2"/>
    <mergeCell ref="H5:I5"/>
    <mergeCell ref="B7:C7"/>
    <mergeCell ref="D7:E7"/>
    <mergeCell ref="F7:AP7"/>
    <mergeCell ref="B8:AP8"/>
    <mergeCell ref="A10:AP10"/>
    <mergeCell ref="E5:G5"/>
    <mergeCell ref="J5:AL5"/>
  </mergeCells>
  <phoneticPr fontId="1"/>
  <pageMargins left="0.74803149606299213" right="0.62992125984251968" top="0.74803149606299213" bottom="0.74803149606299213" header="0.31496062992125984" footer="0.31496062992125984"/>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CDD6A-C92F-4AD8-980E-61FF1DC5CF40}">
  <sheetPr codeName="Sheet3">
    <tabColor theme="7" tint="0.39997558519241921"/>
  </sheetPr>
  <dimension ref="B2:AS68"/>
  <sheetViews>
    <sheetView showGridLines="0" showRowColHeaders="0" view="pageBreakPreview" zoomScaleNormal="100" zoomScaleSheetLayoutView="100" workbookViewId="0"/>
  </sheetViews>
  <sheetFormatPr defaultColWidth="1.875" defaultRowHeight="16.5"/>
  <cols>
    <col min="1" max="3" width="1.875" style="10"/>
    <col min="4" max="4" width="2.375" style="10" bestFit="1" customWidth="1"/>
    <col min="5" max="16384" width="1.875" style="10"/>
  </cols>
  <sheetData>
    <row r="2" spans="2:45">
      <c r="B2" s="10" t="s">
        <v>45</v>
      </c>
    </row>
    <row r="3" spans="2:45">
      <c r="AF3" s="87" t="s">
        <v>10</v>
      </c>
      <c r="AG3" s="87"/>
      <c r="AH3" s="87"/>
      <c r="AI3" s="88" t="str">
        <f>IF(ISBLANK(入力!AI9),"",入力!AI9)</f>
        <v/>
      </c>
      <c r="AJ3" s="88"/>
      <c r="AK3" s="10" t="s">
        <v>11</v>
      </c>
      <c r="AL3" s="88" t="str">
        <f>IF(ISBLANK(入力!AL9),"",入力!AL9)</f>
        <v/>
      </c>
      <c r="AM3" s="88"/>
      <c r="AN3" s="10" t="s">
        <v>12</v>
      </c>
      <c r="AO3" s="88" t="str">
        <f>IF(ISBLANK(入力!AO9),"",入力!AO9)</f>
        <v/>
      </c>
      <c r="AP3" s="88"/>
      <c r="AQ3" s="10" t="s">
        <v>13</v>
      </c>
    </row>
    <row r="4" spans="2:45">
      <c r="C4" s="10" t="s">
        <v>14</v>
      </c>
    </row>
    <row r="5" spans="2:45" ht="6" customHeight="1"/>
    <row r="6" spans="2:45" ht="18.75" customHeight="1">
      <c r="I6" s="87" t="s">
        <v>97</v>
      </c>
      <c r="J6" s="87"/>
      <c r="K6" s="87"/>
      <c r="L6" s="123" t="str">
        <f>IF(ISBLANK(入力!AI9),"",入力!AI9)</f>
        <v/>
      </c>
      <c r="M6" s="123"/>
      <c r="N6" s="91" t="s">
        <v>15</v>
      </c>
      <c r="O6" s="91"/>
      <c r="P6" s="91"/>
      <c r="Q6" s="91"/>
      <c r="R6" s="91"/>
      <c r="S6" s="91"/>
      <c r="T6" s="91"/>
      <c r="U6" s="91"/>
      <c r="V6" s="91"/>
      <c r="W6" s="91"/>
      <c r="X6" s="91"/>
      <c r="Y6" s="91"/>
      <c r="Z6" s="91"/>
      <c r="AA6" s="91"/>
      <c r="AB6" s="91"/>
      <c r="AC6" s="91"/>
      <c r="AD6" s="91"/>
      <c r="AE6" s="91"/>
      <c r="AF6" s="91"/>
      <c r="AG6" s="91"/>
      <c r="AH6" s="91"/>
      <c r="AI6" s="91"/>
    </row>
    <row r="7" spans="2:45" ht="6" customHeight="1"/>
    <row r="8" spans="2:45" ht="14.25" customHeight="1">
      <c r="B8" s="10" t="s">
        <v>19</v>
      </c>
    </row>
    <row r="9" spans="2:45" ht="24.75" customHeight="1">
      <c r="D9" s="85" t="s">
        <v>20</v>
      </c>
      <c r="E9" s="85"/>
      <c r="F9" s="85"/>
      <c r="G9" s="85"/>
      <c r="H9" s="85"/>
      <c r="I9" s="85"/>
      <c r="J9" s="85"/>
      <c r="K9" s="85"/>
      <c r="L9" s="86" t="str">
        <f>IF(ISBLANK(入力!H3),"",IF(AND(入力!H3="選択してください",入力!H4=""),"",IF(AND(入力!H3&lt;&gt;"選択してください",入力!H4=""),入力!H3,IF(AND(入力!H3="選択してください",入力!H4&lt;&gt;""),入力!H4,IF(AND(入力!H3&lt;&gt;"選択してください",入力!H4&lt;&gt;""),CONCATENATE(入力!H4,"（","旧校名　",入力!H3,"）"),"")))))</f>
        <v/>
      </c>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row>
    <row r="10" spans="2:45" ht="24.75" customHeight="1">
      <c r="D10" s="85" t="s">
        <v>21</v>
      </c>
      <c r="E10" s="85"/>
      <c r="F10" s="85"/>
      <c r="G10" s="85"/>
      <c r="H10" s="85"/>
      <c r="I10" s="85"/>
      <c r="J10" s="85"/>
      <c r="K10" s="85"/>
      <c r="L10" s="92" t="str">
        <f>IF(ISBLANK(入力!H5),"",入力!H5)</f>
        <v/>
      </c>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4" t="s">
        <v>22</v>
      </c>
      <c r="AO10" s="94"/>
      <c r="AP10" s="94"/>
      <c r="AQ10" s="94"/>
      <c r="AR10" s="94"/>
      <c r="AS10" s="95"/>
    </row>
    <row r="11" spans="2:45" ht="6" customHeight="1"/>
    <row r="12" spans="2:45" ht="14.25" customHeight="1">
      <c r="B12" s="10" t="s">
        <v>46</v>
      </c>
    </row>
    <row r="13" spans="2:45" ht="21.75" customHeight="1">
      <c r="D13" s="147" t="s">
        <v>47</v>
      </c>
      <c r="E13" s="148"/>
      <c r="F13" s="148"/>
      <c r="G13" s="148"/>
      <c r="H13" s="148"/>
      <c r="I13" s="148"/>
      <c r="J13" s="148"/>
      <c r="K13" s="148"/>
      <c r="L13" s="149" t="str">
        <f>IF(OR(ISNUMBER(入力!AN11),ISNUMBER(入力!AN23)),入力!AN11+入力!AN23,"")</f>
        <v/>
      </c>
      <c r="M13" s="150"/>
      <c r="N13" s="150"/>
      <c r="O13" s="150"/>
      <c r="P13" s="150"/>
      <c r="Q13" s="150"/>
      <c r="R13" s="150"/>
      <c r="S13" s="150"/>
      <c r="T13" s="150"/>
      <c r="U13" s="150"/>
      <c r="V13" s="150"/>
      <c r="W13" s="140" t="s">
        <v>48</v>
      </c>
      <c r="X13" s="141"/>
      <c r="Y13" s="147" t="s">
        <v>49</v>
      </c>
      <c r="Z13" s="148"/>
      <c r="AA13" s="148"/>
      <c r="AB13" s="148"/>
      <c r="AC13" s="148"/>
      <c r="AD13" s="148"/>
      <c r="AE13" s="148"/>
      <c r="AF13" s="148"/>
      <c r="AG13" s="149" t="str">
        <f>IF(入力!AN13+入力!AN15+入力!AN16+入力!AN18+入力!AN19+入力!AN25+入力!AN27+入力!AN28+入力!AN30+入力!AN31&gt;0,入力!AN13+入力!AN15+入力!AN16+入力!AN18+入力!AN19+入力!AN25+入力!AN27+入力!AN28+入力!AN30+入力!AN31,"")</f>
        <v/>
      </c>
      <c r="AH13" s="150"/>
      <c r="AI13" s="150"/>
      <c r="AJ13" s="150"/>
      <c r="AK13" s="150"/>
      <c r="AL13" s="150"/>
      <c r="AM13" s="150"/>
      <c r="AN13" s="150"/>
      <c r="AO13" s="150"/>
      <c r="AP13" s="150"/>
      <c r="AQ13" s="150"/>
      <c r="AR13" s="140" t="s">
        <v>48</v>
      </c>
      <c r="AS13" s="141"/>
    </row>
    <row r="14" spans="2:45">
      <c r="D14" s="10" t="s">
        <v>100</v>
      </c>
    </row>
    <row r="15" spans="2:45" ht="6" customHeight="1"/>
    <row r="16" spans="2:45" ht="14.25" customHeight="1">
      <c r="B16" s="10" t="s">
        <v>89</v>
      </c>
    </row>
    <row r="17" spans="3:45" ht="14.25" customHeight="1">
      <c r="C17" s="10" t="s">
        <v>90</v>
      </c>
    </row>
    <row r="18" spans="3:45" ht="14.25" customHeight="1">
      <c r="D18" s="10" t="s">
        <v>91</v>
      </c>
    </row>
    <row r="19" spans="3:45" ht="14.25" customHeight="1">
      <c r="C19" s="10" t="s">
        <v>99</v>
      </c>
    </row>
    <row r="20" spans="3:45" ht="28.5" customHeight="1" thickBot="1">
      <c r="D20" s="142" t="s">
        <v>24</v>
      </c>
      <c r="E20" s="143"/>
      <c r="F20" s="143"/>
      <c r="G20" s="143"/>
      <c r="H20" s="143"/>
      <c r="I20" s="143"/>
      <c r="J20" s="143"/>
      <c r="K20" s="143"/>
      <c r="L20" s="143"/>
      <c r="M20" s="143"/>
      <c r="N20" s="143"/>
      <c r="O20" s="143"/>
      <c r="P20" s="143"/>
      <c r="Q20" s="143"/>
      <c r="R20" s="143"/>
      <c r="S20" s="143"/>
      <c r="T20" s="143"/>
      <c r="U20" s="143"/>
      <c r="V20" s="143"/>
      <c r="W20" s="144" t="s">
        <v>50</v>
      </c>
      <c r="X20" s="143"/>
      <c r="Y20" s="143"/>
      <c r="Z20" s="143"/>
      <c r="AA20" s="145" t="s">
        <v>86</v>
      </c>
      <c r="AB20" s="145"/>
      <c r="AC20" s="146"/>
      <c r="AD20" s="146"/>
      <c r="AE20" s="145" t="s">
        <v>85</v>
      </c>
      <c r="AF20" s="146"/>
      <c r="AG20" s="146"/>
      <c r="AH20" s="146"/>
      <c r="AI20" s="146"/>
      <c r="AJ20" s="146"/>
      <c r="AK20" s="210" t="s">
        <v>94</v>
      </c>
      <c r="AL20" s="143"/>
      <c r="AM20" s="143"/>
      <c r="AN20" s="143"/>
      <c r="AO20" s="143"/>
      <c r="AP20" s="143"/>
      <c r="AQ20" s="143"/>
      <c r="AR20" s="143"/>
      <c r="AS20" s="211"/>
    </row>
    <row r="21" spans="3:45" ht="18" customHeight="1" thickTop="1">
      <c r="D21" s="160" t="s">
        <v>87</v>
      </c>
      <c r="E21" s="161"/>
      <c r="F21" s="161"/>
      <c r="G21" s="162"/>
      <c r="H21" s="162"/>
      <c r="I21" s="162"/>
      <c r="J21" s="162"/>
      <c r="K21" s="162"/>
      <c r="L21" s="166" t="s">
        <v>51</v>
      </c>
      <c r="M21" s="166"/>
      <c r="N21" s="166"/>
      <c r="O21" s="166"/>
      <c r="P21" s="166"/>
      <c r="Q21" s="166"/>
      <c r="R21" s="166"/>
      <c r="S21" s="166"/>
      <c r="T21" s="166"/>
      <c r="U21" s="166"/>
      <c r="V21" s="167"/>
      <c r="W21" s="168" t="str">
        <f>IF(ISBLANK(入力!AN13),"",入力!AN13)</f>
        <v/>
      </c>
      <c r="X21" s="169"/>
      <c r="Y21" s="169"/>
      <c r="Z21" s="169"/>
      <c r="AA21" s="138">
        <v>200</v>
      </c>
      <c r="AB21" s="138"/>
      <c r="AC21" s="138"/>
      <c r="AD21" s="138"/>
      <c r="AE21" s="139" t="str">
        <f>IF(ISBLANK(入力!AN13),"",入力!AN13*AA21)</f>
        <v/>
      </c>
      <c r="AF21" s="139"/>
      <c r="AG21" s="139"/>
      <c r="AH21" s="139"/>
      <c r="AI21" s="139"/>
      <c r="AJ21" s="139"/>
      <c r="AK21" s="207"/>
      <c r="AL21" s="208"/>
      <c r="AM21" s="208"/>
      <c r="AN21" s="208"/>
      <c r="AO21" s="208"/>
      <c r="AP21" s="208"/>
      <c r="AQ21" s="208"/>
      <c r="AR21" s="208"/>
      <c r="AS21" s="209"/>
    </row>
    <row r="22" spans="3:45" ht="18" customHeight="1">
      <c r="D22" s="163"/>
      <c r="E22" s="88"/>
      <c r="F22" s="88"/>
      <c r="G22" s="88"/>
      <c r="H22" s="88"/>
      <c r="I22" s="88"/>
      <c r="J22" s="88"/>
      <c r="K22" s="88"/>
      <c r="L22" s="125" t="s">
        <v>52</v>
      </c>
      <c r="M22" s="125"/>
      <c r="N22" s="125"/>
      <c r="O22" s="125"/>
      <c r="P22" s="125"/>
      <c r="Q22" s="125"/>
      <c r="R22" s="126" t="s">
        <v>53</v>
      </c>
      <c r="S22" s="127"/>
      <c r="T22" s="127"/>
      <c r="U22" s="127"/>
      <c r="V22" s="128"/>
      <c r="W22" s="129" t="str">
        <f>IF(ISBLANK(入力!AN15),"",入力!AN15)</f>
        <v/>
      </c>
      <c r="X22" s="130"/>
      <c r="Y22" s="130"/>
      <c r="Z22" s="130"/>
      <c r="AA22" s="157">
        <v>100</v>
      </c>
      <c r="AB22" s="158"/>
      <c r="AC22" s="158"/>
      <c r="AD22" s="159"/>
      <c r="AE22" s="124" t="str">
        <f>IF(ISBLANK(入力!AN15),"",入力!AN15*AA22)</f>
        <v/>
      </c>
      <c r="AF22" s="124"/>
      <c r="AG22" s="124"/>
      <c r="AH22" s="124"/>
      <c r="AI22" s="124"/>
      <c r="AJ22" s="124"/>
      <c r="AK22" s="204" t="str">
        <f>IF(ISBLANK(入力!AN15),"",IF(COUNTIF(入力!H3,"*陸前高田*")+COUNTIF(入力!H3,"*住田*")+COUNTIF(入力!H3,"*岩泉*")+COUNTIF(入力!H3,"*田野畑*")+COUNTIF(入力!H3,"*附属*")+COUNTIF(入力!H3,"*白百合*")+COUNTIF(入力!H3,"*岩手中学校*"),"学校","教育委員会"))</f>
        <v/>
      </c>
      <c r="AL22" s="205"/>
      <c r="AM22" s="205"/>
      <c r="AN22" s="205"/>
      <c r="AO22" s="205"/>
      <c r="AP22" s="205"/>
      <c r="AQ22" s="205"/>
      <c r="AR22" s="205"/>
      <c r="AS22" s="206"/>
    </row>
    <row r="23" spans="3:45" ht="18" customHeight="1">
      <c r="D23" s="163"/>
      <c r="E23" s="88"/>
      <c r="F23" s="88"/>
      <c r="G23" s="88"/>
      <c r="H23" s="88"/>
      <c r="I23" s="88"/>
      <c r="J23" s="88"/>
      <c r="K23" s="88"/>
      <c r="L23" s="125"/>
      <c r="M23" s="125"/>
      <c r="N23" s="125"/>
      <c r="O23" s="125"/>
      <c r="P23" s="125"/>
      <c r="Q23" s="125"/>
      <c r="R23" s="103" t="s">
        <v>54</v>
      </c>
      <c r="S23" s="104"/>
      <c r="T23" s="104"/>
      <c r="U23" s="104"/>
      <c r="V23" s="104"/>
      <c r="W23" s="129" t="str">
        <f>IF(ISBLANK(入力!AN18),"",入力!AN18)</f>
        <v/>
      </c>
      <c r="X23" s="130"/>
      <c r="Y23" s="130"/>
      <c r="Z23" s="130"/>
      <c r="AA23" s="170">
        <v>100</v>
      </c>
      <c r="AB23" s="171"/>
      <c r="AC23" s="171"/>
      <c r="AD23" s="172"/>
      <c r="AE23" s="124" t="str">
        <f>IF(ISBLANK(入力!AN18),"",入力!AN18*AA22)</f>
        <v/>
      </c>
      <c r="AF23" s="124"/>
      <c r="AG23" s="124"/>
      <c r="AH23" s="124"/>
      <c r="AI23" s="124"/>
      <c r="AJ23" s="124"/>
      <c r="AK23" s="204" t="str">
        <f>IF(ISBLANK(入力!AN18),"",IF(COUNTIF(入力!H3,"*陸前高田*")+COUNTIF(入力!H3,"*住田*")+COUNTIF(入力!H3,"*岩泉*")+COUNTIF(入力!H3,"*田野畑*")+COUNTIF(入力!H3,"*附属*")+COUNTIF(入力!H3,"*白百合*")+COUNTIF(入力!H3,"*岩手中学校*"),"学校","教育委員会"))</f>
        <v/>
      </c>
      <c r="AL23" s="205"/>
      <c r="AM23" s="205"/>
      <c r="AN23" s="205"/>
      <c r="AO23" s="205"/>
      <c r="AP23" s="205"/>
      <c r="AQ23" s="205"/>
      <c r="AR23" s="205"/>
      <c r="AS23" s="206"/>
    </row>
    <row r="24" spans="3:45" ht="18" customHeight="1">
      <c r="D24" s="164"/>
      <c r="E24" s="153"/>
      <c r="F24" s="153"/>
      <c r="G24" s="153"/>
      <c r="H24" s="153"/>
      <c r="I24" s="153"/>
      <c r="J24" s="153"/>
      <c r="K24" s="153"/>
      <c r="L24" s="152" t="s">
        <v>55</v>
      </c>
      <c r="M24" s="153"/>
      <c r="N24" s="153"/>
      <c r="O24" s="153"/>
      <c r="P24" s="153"/>
      <c r="Q24" s="153"/>
      <c r="R24" s="153"/>
      <c r="S24" s="153"/>
      <c r="T24" s="153"/>
      <c r="U24" s="153"/>
      <c r="V24" s="153"/>
      <c r="W24" s="154" t="str">
        <f>IF(SUM(W21:Z23)&gt;0,SUM(W21:Z23),"")</f>
        <v/>
      </c>
      <c r="X24" s="155"/>
      <c r="Y24" s="155"/>
      <c r="Z24" s="155"/>
      <c r="AA24" s="165"/>
      <c r="AB24" s="165"/>
      <c r="AC24" s="165"/>
      <c r="AD24" s="165"/>
      <c r="AE24" s="131" t="str">
        <f>IF(SUM(AE21:AJ23)&gt;0,SUM(AE21:AJ23),"")</f>
        <v/>
      </c>
      <c r="AF24" s="131"/>
      <c r="AG24" s="131"/>
      <c r="AH24" s="131"/>
      <c r="AI24" s="131"/>
      <c r="AJ24" s="131"/>
      <c r="AK24" s="135"/>
      <c r="AL24" s="136"/>
      <c r="AM24" s="136"/>
      <c r="AN24" s="136"/>
      <c r="AO24" s="136"/>
      <c r="AP24" s="136"/>
      <c r="AQ24" s="136"/>
      <c r="AR24" s="136"/>
      <c r="AS24" s="137"/>
    </row>
    <row r="25" spans="3:45" ht="18" customHeight="1">
      <c r="D25" s="173" t="s">
        <v>88</v>
      </c>
      <c r="E25" s="88"/>
      <c r="F25" s="88"/>
      <c r="G25" s="88"/>
      <c r="H25" s="88"/>
      <c r="I25" s="88"/>
      <c r="J25" s="88"/>
      <c r="K25" s="88"/>
      <c r="L25" s="174" t="s">
        <v>51</v>
      </c>
      <c r="M25" s="174"/>
      <c r="N25" s="174"/>
      <c r="O25" s="174"/>
      <c r="P25" s="174"/>
      <c r="Q25" s="174"/>
      <c r="R25" s="174"/>
      <c r="S25" s="174"/>
      <c r="T25" s="174"/>
      <c r="U25" s="174"/>
      <c r="V25" s="175"/>
      <c r="W25" s="176" t="str">
        <f>IF(ISBLANK(入力!AN25),"",入力!AN25)</f>
        <v/>
      </c>
      <c r="X25" s="177"/>
      <c r="Y25" s="177"/>
      <c r="Z25" s="177"/>
      <c r="AA25" s="178">
        <v>350</v>
      </c>
      <c r="AB25" s="178"/>
      <c r="AC25" s="178"/>
      <c r="AD25" s="178"/>
      <c r="AE25" s="151" t="str">
        <f>IF(ISBLANK(入力!AN25),"",入力!AN25*AA25)</f>
        <v/>
      </c>
      <c r="AF25" s="151"/>
      <c r="AG25" s="151"/>
      <c r="AH25" s="151"/>
      <c r="AI25" s="151"/>
      <c r="AJ25" s="151"/>
      <c r="AK25" s="132"/>
      <c r="AL25" s="133"/>
      <c r="AM25" s="133"/>
      <c r="AN25" s="133"/>
      <c r="AO25" s="133"/>
      <c r="AP25" s="133"/>
      <c r="AQ25" s="133"/>
      <c r="AR25" s="133"/>
      <c r="AS25" s="134"/>
    </row>
    <row r="26" spans="3:45" ht="18" customHeight="1">
      <c r="D26" s="173"/>
      <c r="E26" s="88"/>
      <c r="F26" s="88"/>
      <c r="G26" s="88"/>
      <c r="H26" s="88"/>
      <c r="I26" s="88"/>
      <c r="J26" s="88"/>
      <c r="K26" s="88"/>
      <c r="L26" s="125" t="s">
        <v>52</v>
      </c>
      <c r="M26" s="125"/>
      <c r="N26" s="125"/>
      <c r="O26" s="125"/>
      <c r="P26" s="125"/>
      <c r="Q26" s="125"/>
      <c r="R26" s="126" t="s">
        <v>53</v>
      </c>
      <c r="S26" s="127"/>
      <c r="T26" s="127"/>
      <c r="U26" s="127"/>
      <c r="V26" s="128"/>
      <c r="W26" s="129" t="str">
        <f>IF(ISBLANK(入力!AN27),"",入力!AN27)</f>
        <v/>
      </c>
      <c r="X26" s="130"/>
      <c r="Y26" s="130"/>
      <c r="Z26" s="130"/>
      <c r="AA26" s="157">
        <v>175</v>
      </c>
      <c r="AB26" s="158"/>
      <c r="AC26" s="158"/>
      <c r="AD26" s="159"/>
      <c r="AE26" s="124" t="str">
        <f>IF(ISBLANK(入力!AN27),"",入力!AN27*AA26)</f>
        <v/>
      </c>
      <c r="AF26" s="124"/>
      <c r="AG26" s="124"/>
      <c r="AH26" s="124"/>
      <c r="AI26" s="124"/>
      <c r="AJ26" s="124"/>
      <c r="AK26" s="204" t="str">
        <f>IF(ISBLANK(入力!AN27),"",IF(COUNTIF(入力!H3,"*陸前高田*")+COUNTIF(入力!H3,"*住田*")+COUNTIF(入力!H3,"*岩泉*")+COUNTIF(入力!H3,"*田野畑*")+COUNTIF(入力!H3,"*附属*")+COUNTIF(入力!H3,"*白百合*")+COUNTIF(入力!H3,"*岩手中学校*"),"学校","教育委員会"))</f>
        <v/>
      </c>
      <c r="AL26" s="205"/>
      <c r="AM26" s="205"/>
      <c r="AN26" s="205"/>
      <c r="AO26" s="205"/>
      <c r="AP26" s="205"/>
      <c r="AQ26" s="205"/>
      <c r="AR26" s="205"/>
      <c r="AS26" s="206"/>
    </row>
    <row r="27" spans="3:45" ht="18" customHeight="1">
      <c r="D27" s="163"/>
      <c r="E27" s="88"/>
      <c r="F27" s="88"/>
      <c r="G27" s="88"/>
      <c r="H27" s="88"/>
      <c r="I27" s="88"/>
      <c r="J27" s="88"/>
      <c r="K27" s="88"/>
      <c r="L27" s="125"/>
      <c r="M27" s="125"/>
      <c r="N27" s="125"/>
      <c r="O27" s="125"/>
      <c r="P27" s="125"/>
      <c r="Q27" s="125"/>
      <c r="R27" s="103" t="s">
        <v>54</v>
      </c>
      <c r="S27" s="104"/>
      <c r="T27" s="104"/>
      <c r="U27" s="104"/>
      <c r="V27" s="104"/>
      <c r="W27" s="129" t="str">
        <f>IF(ISBLANK(入力!AN30),"",入力!AN30)</f>
        <v/>
      </c>
      <c r="X27" s="130"/>
      <c r="Y27" s="130"/>
      <c r="Z27" s="130"/>
      <c r="AA27" s="157">
        <v>175</v>
      </c>
      <c r="AB27" s="158"/>
      <c r="AC27" s="158"/>
      <c r="AD27" s="159"/>
      <c r="AE27" s="124" t="str">
        <f>IF(ISBLANK(入力!AN30),"",入力!AN30*AA27)</f>
        <v/>
      </c>
      <c r="AF27" s="124"/>
      <c r="AG27" s="124"/>
      <c r="AH27" s="124"/>
      <c r="AI27" s="124"/>
      <c r="AJ27" s="124"/>
      <c r="AK27" s="204" t="str">
        <f>IF(ISBLANK(入力!AN30),"",IF(COUNTIF(入力!H3,"*陸前高田*")+COUNTIF(入力!H3,"*住田*")+COUNTIF(入力!H3,"*岩泉*")+COUNTIF(入力!H3,"*田野畑*")+COUNTIF(入力!H3,"*附属*")+COUNTIF(入力!H3,"*白百合*")+COUNTIF(入力!H3,"*岩手中学校*"),"学校","教育委員会"))</f>
        <v/>
      </c>
      <c r="AL27" s="205"/>
      <c r="AM27" s="205"/>
      <c r="AN27" s="205"/>
      <c r="AO27" s="205"/>
      <c r="AP27" s="205"/>
      <c r="AQ27" s="205"/>
      <c r="AR27" s="205"/>
      <c r="AS27" s="206"/>
    </row>
    <row r="28" spans="3:45" ht="18" customHeight="1">
      <c r="D28" s="164"/>
      <c r="E28" s="153"/>
      <c r="F28" s="153"/>
      <c r="G28" s="153"/>
      <c r="H28" s="153"/>
      <c r="I28" s="153"/>
      <c r="J28" s="153"/>
      <c r="K28" s="153"/>
      <c r="L28" s="152" t="s">
        <v>55</v>
      </c>
      <c r="M28" s="153"/>
      <c r="N28" s="153"/>
      <c r="O28" s="153"/>
      <c r="P28" s="153"/>
      <c r="Q28" s="153"/>
      <c r="R28" s="153"/>
      <c r="S28" s="153"/>
      <c r="T28" s="153"/>
      <c r="U28" s="153"/>
      <c r="V28" s="153"/>
      <c r="W28" s="154" t="str">
        <f>IF(SUM(W25:Z27)&gt;0,SUM(W25:Z27),"")</f>
        <v/>
      </c>
      <c r="X28" s="155"/>
      <c r="Y28" s="155"/>
      <c r="Z28" s="155"/>
      <c r="AA28" s="156"/>
      <c r="AB28" s="156"/>
      <c r="AC28" s="156"/>
      <c r="AD28" s="156"/>
      <c r="AE28" s="131"/>
      <c r="AF28" s="131"/>
      <c r="AG28" s="131"/>
      <c r="AH28" s="131"/>
      <c r="AI28" s="131"/>
      <c r="AJ28" s="131"/>
      <c r="AK28" s="135"/>
      <c r="AL28" s="136"/>
      <c r="AM28" s="136"/>
      <c r="AN28" s="136"/>
      <c r="AO28" s="136"/>
      <c r="AP28" s="136"/>
      <c r="AQ28" s="136"/>
      <c r="AR28" s="136"/>
      <c r="AS28" s="137"/>
    </row>
    <row r="29" spans="3:45" ht="5.25" customHeight="1">
      <c r="D29" s="121" t="str">
        <f>IF(入力!AC34="在籍者数よりも共済加入者数が多くなっています","【確認】学校在籍者数よりも被共済者数が多くなっています。入力内容を確認してください。","")</f>
        <v/>
      </c>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21"/>
      <c r="AO29" s="121"/>
      <c r="AP29" s="121"/>
      <c r="AQ29" s="121"/>
      <c r="AR29" s="121"/>
      <c r="AS29" s="121"/>
    </row>
    <row r="30" spans="3:45" ht="6" customHeight="1">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2"/>
      <c r="AN30" s="122"/>
      <c r="AO30" s="122"/>
      <c r="AP30" s="122"/>
      <c r="AQ30" s="122"/>
      <c r="AR30" s="122"/>
      <c r="AS30" s="122"/>
    </row>
    <row r="31" spans="3:45" ht="14.25" customHeight="1">
      <c r="C31" s="10" t="s">
        <v>56</v>
      </c>
    </row>
    <row r="32" spans="3:45" ht="28.5" customHeight="1" thickBot="1">
      <c r="D32" s="202" t="s">
        <v>24</v>
      </c>
      <c r="E32" s="180"/>
      <c r="F32" s="180"/>
      <c r="G32" s="180"/>
      <c r="H32" s="180"/>
      <c r="I32" s="180"/>
      <c r="J32" s="180"/>
      <c r="K32" s="180"/>
      <c r="L32" s="180"/>
      <c r="M32" s="180"/>
      <c r="N32" s="180"/>
      <c r="O32" s="180"/>
      <c r="P32" s="180"/>
      <c r="Q32" s="180"/>
      <c r="R32" s="180"/>
      <c r="S32" s="180"/>
      <c r="T32" s="180"/>
      <c r="U32" s="180"/>
      <c r="V32" s="203"/>
      <c r="W32" s="179" t="s">
        <v>50</v>
      </c>
      <c r="X32" s="180"/>
      <c r="Y32" s="180"/>
      <c r="Z32" s="180"/>
      <c r="AA32" s="191" t="s">
        <v>27</v>
      </c>
      <c r="AB32" s="192"/>
      <c r="AC32" s="192"/>
      <c r="AD32" s="192"/>
      <c r="AE32" s="192"/>
      <c r="AF32" s="192"/>
      <c r="AG32" s="192"/>
      <c r="AH32" s="192"/>
      <c r="AI32" s="192"/>
      <c r="AJ32" s="193"/>
    </row>
    <row r="33" spans="2:45" ht="18" customHeight="1" thickTop="1">
      <c r="D33" s="160" t="s">
        <v>101</v>
      </c>
      <c r="E33" s="162"/>
      <c r="F33" s="162"/>
      <c r="G33" s="162"/>
      <c r="H33" s="162"/>
      <c r="I33" s="162"/>
      <c r="J33" s="162"/>
      <c r="K33" s="162"/>
      <c r="L33" s="162"/>
      <c r="M33" s="162"/>
      <c r="N33" s="181"/>
      <c r="O33" s="183" t="s">
        <v>53</v>
      </c>
      <c r="P33" s="183"/>
      <c r="Q33" s="183"/>
      <c r="R33" s="183"/>
      <c r="S33" s="183"/>
      <c r="T33" s="183"/>
      <c r="U33" s="183"/>
      <c r="V33" s="184"/>
      <c r="W33" s="185" t="str">
        <f>IF(入力!AN16+入力!AN28&gt;0,入力!AN16+入力!AN28,"")</f>
        <v/>
      </c>
      <c r="X33" s="186"/>
      <c r="Y33" s="186"/>
      <c r="Z33" s="186"/>
      <c r="AA33" s="194" t="str">
        <f>IF(入力!AI17="","",入力!AI17)</f>
        <v/>
      </c>
      <c r="AB33" s="195"/>
      <c r="AC33" s="195"/>
      <c r="AD33" s="195"/>
      <c r="AE33" s="195"/>
      <c r="AF33" s="195"/>
      <c r="AG33" s="195"/>
      <c r="AH33" s="195"/>
      <c r="AI33" s="195"/>
      <c r="AJ33" s="196"/>
    </row>
    <row r="34" spans="2:45" ht="18" customHeight="1">
      <c r="D34" s="164"/>
      <c r="E34" s="153"/>
      <c r="F34" s="153"/>
      <c r="G34" s="153"/>
      <c r="H34" s="153"/>
      <c r="I34" s="153"/>
      <c r="J34" s="153"/>
      <c r="K34" s="153"/>
      <c r="L34" s="153"/>
      <c r="M34" s="153"/>
      <c r="N34" s="182"/>
      <c r="O34" s="187" t="s">
        <v>57</v>
      </c>
      <c r="P34" s="187"/>
      <c r="Q34" s="187"/>
      <c r="R34" s="187"/>
      <c r="S34" s="187"/>
      <c r="T34" s="187"/>
      <c r="U34" s="187"/>
      <c r="V34" s="188"/>
      <c r="W34" s="189" t="str">
        <f>IF(入力!AN19+入力!AN31&gt;0,入力!AN19+入力!AN31,"")</f>
        <v/>
      </c>
      <c r="X34" s="190"/>
      <c r="Y34" s="190"/>
      <c r="Z34" s="190"/>
      <c r="AA34" s="197" t="str">
        <f>IF(入力!AI20="","",入力!AI20)</f>
        <v/>
      </c>
      <c r="AB34" s="198"/>
      <c r="AC34" s="198"/>
      <c r="AD34" s="198"/>
      <c r="AE34" s="198"/>
      <c r="AF34" s="198"/>
      <c r="AG34" s="198"/>
      <c r="AH34" s="198"/>
      <c r="AI34" s="198"/>
      <c r="AJ34" s="199"/>
    </row>
    <row r="35" spans="2:45" ht="18" customHeight="1">
      <c r="D35" s="200" t="s">
        <v>55</v>
      </c>
      <c r="E35" s="187"/>
      <c r="F35" s="187"/>
      <c r="G35" s="187"/>
      <c r="H35" s="187"/>
      <c r="I35" s="187"/>
      <c r="J35" s="187"/>
      <c r="K35" s="187"/>
      <c r="L35" s="187"/>
      <c r="M35" s="187"/>
      <c r="N35" s="187"/>
      <c r="O35" s="187"/>
      <c r="P35" s="187"/>
      <c r="Q35" s="187"/>
      <c r="R35" s="187"/>
      <c r="S35" s="187"/>
      <c r="T35" s="187"/>
      <c r="U35" s="187"/>
      <c r="V35" s="188"/>
      <c r="W35" s="189" t="str">
        <f>IF(SUM(W33:Z34)&gt;0,SUM(W33:Z34),"")</f>
        <v/>
      </c>
      <c r="X35" s="190"/>
      <c r="Y35" s="190"/>
      <c r="Z35" s="190"/>
      <c r="AA35" s="201"/>
      <c r="AB35" s="140"/>
      <c r="AC35" s="140"/>
      <c r="AD35" s="140"/>
      <c r="AE35" s="140"/>
      <c r="AF35" s="140"/>
      <c r="AG35" s="140"/>
      <c r="AH35" s="140"/>
      <c r="AI35" s="140"/>
      <c r="AJ35" s="141"/>
    </row>
    <row r="36" spans="2:45" ht="14.25" customHeight="1">
      <c r="D36" s="10" t="s">
        <v>92</v>
      </c>
    </row>
    <row r="37" spans="2:45" ht="6" customHeight="1"/>
    <row r="38" spans="2:45">
      <c r="B38" s="10" t="s">
        <v>58</v>
      </c>
    </row>
    <row r="39" spans="2:45" ht="11.25" customHeight="1">
      <c r="D39" s="1" t="str">
        <f>IF(入力!AN35="希望する","レ","")</f>
        <v/>
      </c>
      <c r="E39" s="88" t="s">
        <v>59</v>
      </c>
      <c r="F39" s="88"/>
      <c r="G39" s="10" t="s">
        <v>60</v>
      </c>
    </row>
    <row r="40" spans="2:45" ht="6" customHeight="1"/>
    <row r="41" spans="2:45">
      <c r="B41" s="10" t="s">
        <v>61</v>
      </c>
    </row>
    <row r="42" spans="2:45" ht="20.25" customHeight="1">
      <c r="D42" s="109" t="s">
        <v>41</v>
      </c>
      <c r="E42" s="109"/>
      <c r="F42" s="109"/>
      <c r="G42" s="109"/>
      <c r="H42" s="109"/>
      <c r="I42" s="109"/>
      <c r="J42" s="109"/>
      <c r="K42" s="109"/>
      <c r="L42" s="120" t="str">
        <f>IF(ISBLANK(入力!BE3),"",CONCATENATE(入力!BM3,"・",入力!BE3))</f>
        <v/>
      </c>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row>
    <row r="43" spans="2:45" ht="20.25" customHeight="1">
      <c r="D43" s="109" t="s">
        <v>42</v>
      </c>
      <c r="E43" s="109"/>
      <c r="F43" s="109"/>
      <c r="G43" s="109"/>
      <c r="H43" s="109"/>
      <c r="I43" s="109"/>
      <c r="J43" s="109"/>
      <c r="K43" s="109"/>
      <c r="L43" s="109" t="str">
        <f>IF(ISBLANK(入力!AK3),"",入力!AK3)</f>
        <v/>
      </c>
      <c r="M43" s="109"/>
      <c r="N43" s="109"/>
      <c r="O43" s="109"/>
      <c r="P43" s="109"/>
      <c r="Q43" s="109"/>
      <c r="R43" s="109"/>
      <c r="S43" s="109"/>
      <c r="T43" s="109"/>
      <c r="U43" s="109"/>
      <c r="V43" s="109"/>
      <c r="W43" s="109"/>
      <c r="X43" s="109"/>
      <c r="Y43" s="109" t="s">
        <v>43</v>
      </c>
      <c r="Z43" s="109"/>
      <c r="AA43" s="109"/>
      <c r="AB43" s="109"/>
      <c r="AC43" s="109"/>
      <c r="AD43" s="109"/>
      <c r="AE43" s="109"/>
      <c r="AF43" s="109"/>
      <c r="AG43" s="109" t="str">
        <f>IF(ISBLANK(入力!AU3),"",入力!AU3)</f>
        <v/>
      </c>
      <c r="AH43" s="109"/>
      <c r="AI43" s="109"/>
      <c r="AJ43" s="109"/>
      <c r="AK43" s="109"/>
      <c r="AL43" s="109"/>
      <c r="AM43" s="109"/>
      <c r="AN43" s="109"/>
      <c r="AO43" s="109"/>
      <c r="AP43" s="109"/>
      <c r="AQ43" s="109"/>
      <c r="AR43" s="109"/>
      <c r="AS43" s="109"/>
    </row>
    <row r="44" spans="2:45" ht="20.25" customHeight="1">
      <c r="D44" s="109" t="s">
        <v>44</v>
      </c>
      <c r="E44" s="109"/>
      <c r="F44" s="109"/>
      <c r="G44" s="109"/>
      <c r="H44" s="109"/>
      <c r="I44" s="109"/>
      <c r="J44" s="109"/>
      <c r="K44" s="109"/>
      <c r="L44" s="120" t="str">
        <f>IF(ISBLANK(入力!BE4),"",入力!BE4)</f>
        <v/>
      </c>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row>
    <row r="61" ht="19.5" customHeight="1"/>
    <row r="62" ht="19.5" customHeight="1"/>
    <row r="63" ht="18.75" customHeight="1"/>
    <row r="64" ht="18.75" customHeight="1"/>
    <row r="67" ht="18.75" customHeight="1"/>
    <row r="68" ht="18.75" customHeight="1"/>
  </sheetData>
  <sheetProtection algorithmName="SHA-512" hashValue="70alJma3qbtPU2RgM6QCY6IbjMUQPHxcvRH9+qwEyaI3Ed3LrmPEaNwFtG4XtSU0Qu5rnEsVypmXUR5bapxumA==" saltValue="QtVSj1/9mnxGNxT46JjSCg==" spinCount="100000" sheet="1" objects="1" scenarios="1"/>
  <mergeCells count="90">
    <mergeCell ref="AK28:AS28"/>
    <mergeCell ref="AK26:AS26"/>
    <mergeCell ref="AK27:AS27"/>
    <mergeCell ref="I6:K6"/>
    <mergeCell ref="AK21:AS21"/>
    <mergeCell ref="AK20:AS20"/>
    <mergeCell ref="AK22:AS22"/>
    <mergeCell ref="AK23:AS23"/>
    <mergeCell ref="D9:K9"/>
    <mergeCell ref="L9:AS9"/>
    <mergeCell ref="D10:K10"/>
    <mergeCell ref="L10:AM10"/>
    <mergeCell ref="AN10:AS10"/>
    <mergeCell ref="R23:V23"/>
    <mergeCell ref="W23:Z23"/>
    <mergeCell ref="AE23:AJ23"/>
    <mergeCell ref="AA32:AJ32"/>
    <mergeCell ref="AA33:AJ33"/>
    <mergeCell ref="AA34:AJ34"/>
    <mergeCell ref="D44:K44"/>
    <mergeCell ref="L44:AS44"/>
    <mergeCell ref="D35:V35"/>
    <mergeCell ref="W35:Z35"/>
    <mergeCell ref="E39:F39"/>
    <mergeCell ref="D42:K42"/>
    <mergeCell ref="L42:AS42"/>
    <mergeCell ref="D43:K43"/>
    <mergeCell ref="L43:X43"/>
    <mergeCell ref="Y43:AF43"/>
    <mergeCell ref="AG43:AS43"/>
    <mergeCell ref="AA35:AJ35"/>
    <mergeCell ref="D32:V32"/>
    <mergeCell ref="W32:Z32"/>
    <mergeCell ref="D33:N34"/>
    <mergeCell ref="O33:V33"/>
    <mergeCell ref="W33:Z33"/>
    <mergeCell ref="O34:V34"/>
    <mergeCell ref="W34:Z34"/>
    <mergeCell ref="D21:K24"/>
    <mergeCell ref="L24:V24"/>
    <mergeCell ref="W24:Z24"/>
    <mergeCell ref="AA24:AD24"/>
    <mergeCell ref="R26:V26"/>
    <mergeCell ref="W26:Z26"/>
    <mergeCell ref="L21:V21"/>
    <mergeCell ref="W21:Z21"/>
    <mergeCell ref="AA22:AD22"/>
    <mergeCell ref="AA23:AD23"/>
    <mergeCell ref="AA26:AD26"/>
    <mergeCell ref="D25:K28"/>
    <mergeCell ref="L25:V25"/>
    <mergeCell ref="W25:Z25"/>
    <mergeCell ref="AA25:AD25"/>
    <mergeCell ref="AE25:AJ25"/>
    <mergeCell ref="L26:Q27"/>
    <mergeCell ref="L28:V28"/>
    <mergeCell ref="W28:Z28"/>
    <mergeCell ref="AA28:AD28"/>
    <mergeCell ref="AE28:AJ28"/>
    <mergeCell ref="AA27:AD27"/>
    <mergeCell ref="R27:V27"/>
    <mergeCell ref="W27:Z27"/>
    <mergeCell ref="AE27:AJ27"/>
    <mergeCell ref="AL3:AM3"/>
    <mergeCell ref="AR13:AS13"/>
    <mergeCell ref="D20:V20"/>
    <mergeCell ref="W20:Z20"/>
    <mergeCell ref="AA20:AD20"/>
    <mergeCell ref="AE20:AJ20"/>
    <mergeCell ref="D13:K13"/>
    <mergeCell ref="L13:V13"/>
    <mergeCell ref="W13:X13"/>
    <mergeCell ref="Y13:AF13"/>
    <mergeCell ref="AG13:AQ13"/>
    <mergeCell ref="D29:AS30"/>
    <mergeCell ref="AO3:AP3"/>
    <mergeCell ref="L6:M6"/>
    <mergeCell ref="N6:AI6"/>
    <mergeCell ref="AE26:AJ26"/>
    <mergeCell ref="L22:Q23"/>
    <mergeCell ref="R22:V22"/>
    <mergeCell ref="W22:Z22"/>
    <mergeCell ref="AE24:AJ24"/>
    <mergeCell ref="AK25:AS25"/>
    <mergeCell ref="AK24:AS24"/>
    <mergeCell ref="AE22:AJ22"/>
    <mergeCell ref="AA21:AD21"/>
    <mergeCell ref="AE21:AJ21"/>
    <mergeCell ref="AF3:AH3"/>
    <mergeCell ref="AI3:AJ3"/>
  </mergeCells>
  <phoneticPr fontId="1"/>
  <pageMargins left="0.55118110236220474" right="0.43307086614173229" top="0.74803149606299213" bottom="0.74803149606299213" header="0.31496062992125984" footer="0.31496062992125984"/>
  <pageSetup paperSize="9" scale="98"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7C76A-A1F4-4305-A8EB-AA04C70D84B4}">
  <sheetPr codeName="Sheet4">
    <tabColor theme="9" tint="0.39997558519241921"/>
  </sheetPr>
  <dimension ref="A2:AP38"/>
  <sheetViews>
    <sheetView showGridLines="0" showRowColHeaders="0" view="pageBreakPreview" zoomScaleNormal="90" zoomScaleSheetLayoutView="100" workbookViewId="0"/>
  </sheetViews>
  <sheetFormatPr defaultColWidth="1.875" defaultRowHeight="16.5"/>
  <cols>
    <col min="1" max="1" width="1.875" style="10" customWidth="1"/>
    <col min="2" max="16384" width="1.875" style="10"/>
  </cols>
  <sheetData>
    <row r="2" spans="1:42">
      <c r="AD2" s="87" t="s">
        <v>10</v>
      </c>
      <c r="AE2" s="87"/>
      <c r="AF2" s="87"/>
      <c r="AG2" s="88" t="str">
        <f>IF(ISBLANK(入力!BH9),"",入力!BH9)</f>
        <v/>
      </c>
      <c r="AH2" s="88"/>
      <c r="AI2" s="10" t="s">
        <v>11</v>
      </c>
      <c r="AJ2" s="88" t="str">
        <f>IF(ISBLANK(入力!BK9),"",入力!BK9)</f>
        <v/>
      </c>
      <c r="AK2" s="88"/>
      <c r="AL2" s="10" t="s">
        <v>12</v>
      </c>
      <c r="AM2" s="88" t="str">
        <f>IF(ISBLANK(入力!BN9),"",入力!BN9)</f>
        <v/>
      </c>
      <c r="AN2" s="88"/>
      <c r="AO2" s="10" t="s">
        <v>13</v>
      </c>
    </row>
    <row r="3" spans="1:42">
      <c r="AB3" s="11"/>
      <c r="AC3" s="11"/>
    </row>
    <row r="4" spans="1:42">
      <c r="A4" s="10" t="s">
        <v>14</v>
      </c>
    </row>
    <row r="6" spans="1:42" ht="32.25" customHeight="1">
      <c r="W6" s="265" t="str">
        <f>IF(ISBLANK(入力!H3),"",IF(AND(入力!H3="選択してください",入力!H4=""),"",IF(AND(入力!H3&lt;&gt;"選択してください",入力!H4=""),入力!H3,IF(AND(入力!H3="選択してください",入力!H4&lt;&gt;""),入力!H4,IF(AND(入力!H3&lt;&gt;"選択してください",入力!H4&lt;&gt;""),入力!H4,"")))))</f>
        <v/>
      </c>
      <c r="X6" s="265"/>
      <c r="Y6" s="265"/>
      <c r="Z6" s="265"/>
      <c r="AA6" s="265"/>
      <c r="AB6" s="265"/>
      <c r="AC6" s="265"/>
      <c r="AD6" s="265"/>
      <c r="AE6" s="265"/>
      <c r="AF6" s="265"/>
      <c r="AG6" s="265"/>
      <c r="AH6" s="265"/>
      <c r="AI6" s="265"/>
      <c r="AJ6" s="265"/>
      <c r="AK6" s="265"/>
      <c r="AL6" s="265"/>
      <c r="AM6" s="265"/>
      <c r="AN6" s="265"/>
      <c r="AO6" s="265"/>
    </row>
    <row r="7" spans="1:42" ht="32.25" customHeight="1">
      <c r="X7" s="263" t="str">
        <f>IF(AA7="","","校長")</f>
        <v/>
      </c>
      <c r="Y7" s="263"/>
      <c r="Z7" s="263"/>
      <c r="AA7" s="264" t="str">
        <f>IF(ISBLANK(入力!H5),"",入力!H5)</f>
        <v/>
      </c>
      <c r="AB7" s="264"/>
      <c r="AC7" s="264"/>
      <c r="AD7" s="264"/>
      <c r="AE7" s="264"/>
      <c r="AF7" s="264"/>
      <c r="AG7" s="264"/>
      <c r="AH7" s="264"/>
      <c r="AJ7" s="88"/>
      <c r="AK7" s="88"/>
      <c r="AL7" s="88"/>
    </row>
    <row r="9" spans="1:42" ht="19.5">
      <c r="A9" s="123" t="s">
        <v>62</v>
      </c>
      <c r="B9" s="123"/>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row>
    <row r="10" spans="1:42" ht="6" customHeight="1"/>
    <row r="11" spans="1:42">
      <c r="B11" s="266" t="s">
        <v>63</v>
      </c>
      <c r="C11" s="266"/>
      <c r="D11" s="266"/>
      <c r="E11" s="266"/>
      <c r="F11" s="266"/>
      <c r="G11" s="266"/>
      <c r="H11" s="266"/>
      <c r="I11" s="266"/>
      <c r="J11" s="266"/>
      <c r="K11" s="266"/>
      <c r="L11" s="266"/>
      <c r="M11" s="266"/>
      <c r="N11" s="266"/>
      <c r="O11" s="266"/>
      <c r="P11" s="266"/>
      <c r="Q11" s="266"/>
      <c r="R11" s="266"/>
      <c r="S11" s="266"/>
      <c r="T11" s="266"/>
      <c r="U11" s="266"/>
      <c r="V11" s="266"/>
      <c r="W11" s="266"/>
      <c r="X11" s="266"/>
      <c r="Y11" s="266"/>
      <c r="Z11" s="266"/>
      <c r="AA11" s="266"/>
      <c r="AB11" s="266"/>
      <c r="AC11" s="266"/>
      <c r="AD11" s="266"/>
      <c r="AE11" s="266"/>
      <c r="AF11" s="266"/>
      <c r="AG11" s="266"/>
      <c r="AH11" s="266"/>
      <c r="AI11" s="266"/>
      <c r="AJ11" s="266"/>
      <c r="AK11" s="266"/>
      <c r="AL11" s="266"/>
      <c r="AM11" s="266"/>
      <c r="AN11" s="266"/>
      <c r="AO11" s="266"/>
    </row>
    <row r="12" spans="1:42">
      <c r="B12" s="266" t="s">
        <v>64</v>
      </c>
      <c r="C12" s="266"/>
      <c r="D12" s="266"/>
      <c r="E12" s="266"/>
      <c r="F12" s="266"/>
      <c r="G12" s="266"/>
      <c r="H12" s="266"/>
      <c r="I12" s="266"/>
      <c r="J12" s="266"/>
      <c r="K12" s="266"/>
      <c r="L12" s="266"/>
      <c r="M12" s="266"/>
      <c r="N12" s="266"/>
      <c r="O12" s="266"/>
      <c r="P12" s="266"/>
      <c r="Q12" s="266"/>
      <c r="R12" s="266"/>
      <c r="S12" s="266"/>
      <c r="T12" s="266"/>
      <c r="U12" s="266"/>
      <c r="V12" s="266"/>
      <c r="W12" s="266"/>
      <c r="X12" s="266"/>
      <c r="Y12" s="266"/>
      <c r="Z12" s="266"/>
    </row>
    <row r="13" spans="1:42">
      <c r="B13" s="266" t="s">
        <v>98</v>
      </c>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row>
    <row r="14" spans="1:42" ht="9" customHeight="1"/>
    <row r="15" spans="1:42">
      <c r="A15" s="88" t="s">
        <v>18</v>
      </c>
      <c r="B15" s="88"/>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row>
    <row r="16" spans="1:42" ht="9.75" customHeight="1"/>
    <row r="17" spans="1:41">
      <c r="A17" s="10" t="s">
        <v>65</v>
      </c>
    </row>
    <row r="18" spans="1:41" ht="21.75" customHeight="1">
      <c r="B18" s="187" t="s">
        <v>24</v>
      </c>
      <c r="C18" s="187"/>
      <c r="D18" s="187"/>
      <c r="E18" s="187"/>
      <c r="F18" s="187"/>
      <c r="G18" s="187"/>
      <c r="H18" s="187"/>
      <c r="I18" s="187"/>
      <c r="J18" s="187"/>
      <c r="K18" s="187"/>
      <c r="L18" s="187"/>
      <c r="M18" s="187"/>
      <c r="N18" s="187"/>
      <c r="O18" s="187"/>
      <c r="P18" s="187"/>
      <c r="Q18" s="187" t="s">
        <v>105</v>
      </c>
      <c r="R18" s="187"/>
      <c r="S18" s="187"/>
      <c r="T18" s="187"/>
      <c r="U18" s="187"/>
      <c r="V18" s="187"/>
      <c r="W18" s="187"/>
      <c r="X18" s="188" t="s">
        <v>102</v>
      </c>
      <c r="Y18" s="260"/>
      <c r="Z18" s="260"/>
      <c r="AA18" s="260"/>
      <c r="AB18" s="260"/>
      <c r="AC18" s="260"/>
      <c r="AD18" s="260"/>
      <c r="AE18" s="260"/>
      <c r="AF18" s="260"/>
      <c r="AG18" s="261"/>
      <c r="AH18" s="187" t="s">
        <v>27</v>
      </c>
      <c r="AI18" s="187"/>
      <c r="AJ18" s="187"/>
      <c r="AK18" s="187"/>
      <c r="AL18" s="187"/>
      <c r="AM18" s="187"/>
      <c r="AN18" s="187"/>
      <c r="AO18" s="187"/>
    </row>
    <row r="19" spans="1:41" ht="21.75" customHeight="1">
      <c r="B19" s="256" t="s">
        <v>103</v>
      </c>
      <c r="C19" s="256"/>
      <c r="D19" s="256"/>
      <c r="E19" s="256"/>
      <c r="F19" s="256"/>
      <c r="G19" s="256"/>
      <c r="H19" s="256"/>
      <c r="I19" s="256"/>
      <c r="J19" s="256"/>
      <c r="K19" s="256"/>
      <c r="L19" s="256"/>
      <c r="M19" s="256"/>
      <c r="N19" s="256"/>
      <c r="O19" s="256"/>
      <c r="P19" s="256"/>
      <c r="Q19" s="257" t="str">
        <f>IF(ISBLANK(入力!AN16),"",入力!AN16)</f>
        <v/>
      </c>
      <c r="R19" s="257"/>
      <c r="S19" s="257"/>
      <c r="T19" s="257"/>
      <c r="U19" s="257"/>
      <c r="V19" s="257"/>
      <c r="W19" s="257"/>
      <c r="X19" s="175"/>
      <c r="Y19" s="88"/>
      <c r="Z19" s="88"/>
      <c r="AA19" s="88"/>
      <c r="AB19" s="88"/>
      <c r="AC19" s="258" t="str">
        <f>IF(ISBLANK(入力!BM14),"",入力!BM14)</f>
        <v/>
      </c>
      <c r="AD19" s="259"/>
      <c r="AE19" s="259"/>
      <c r="AF19" s="259"/>
      <c r="AG19" s="259"/>
      <c r="AH19" s="236"/>
      <c r="AI19" s="236"/>
      <c r="AJ19" s="236"/>
      <c r="AK19" s="236"/>
      <c r="AL19" s="236"/>
      <c r="AM19" s="236"/>
      <c r="AN19" s="236"/>
      <c r="AO19" s="236"/>
    </row>
    <row r="20" spans="1:41" ht="21.75" customHeight="1">
      <c r="B20" s="113" t="s">
        <v>104</v>
      </c>
      <c r="C20" s="113"/>
      <c r="D20" s="113"/>
      <c r="E20" s="113"/>
      <c r="F20" s="113"/>
      <c r="G20" s="113"/>
      <c r="H20" s="113"/>
      <c r="I20" s="113"/>
      <c r="J20" s="113"/>
      <c r="K20" s="113"/>
      <c r="L20" s="113"/>
      <c r="M20" s="113"/>
      <c r="N20" s="113"/>
      <c r="O20" s="113"/>
      <c r="P20" s="113"/>
      <c r="Q20" s="253" t="str">
        <f>IF(ISBLANK(入力!AN19),"",入力!AN19)</f>
        <v/>
      </c>
      <c r="R20" s="253"/>
      <c r="S20" s="253"/>
      <c r="T20" s="253"/>
      <c r="U20" s="253"/>
      <c r="V20" s="253"/>
      <c r="W20" s="253"/>
      <c r="X20" s="103"/>
      <c r="Y20" s="104"/>
      <c r="Z20" s="104"/>
      <c r="AA20" s="104"/>
      <c r="AB20" s="104"/>
      <c r="AC20" s="254" t="str">
        <f>IF(ISBLANK(入力!BM15),"",入力!BM15)</f>
        <v/>
      </c>
      <c r="AD20" s="253"/>
      <c r="AE20" s="253"/>
      <c r="AF20" s="253"/>
      <c r="AG20" s="253"/>
      <c r="AH20" s="109"/>
      <c r="AI20" s="109"/>
      <c r="AJ20" s="109"/>
      <c r="AK20" s="109"/>
      <c r="AL20" s="109"/>
      <c r="AM20" s="109"/>
      <c r="AN20" s="109"/>
      <c r="AO20" s="109"/>
    </row>
    <row r="21" spans="1:41" ht="21.75" customHeight="1">
      <c r="B21" s="113" t="s">
        <v>106</v>
      </c>
      <c r="C21" s="113"/>
      <c r="D21" s="113"/>
      <c r="E21" s="113"/>
      <c r="F21" s="113"/>
      <c r="G21" s="113"/>
      <c r="H21" s="113"/>
      <c r="I21" s="113"/>
      <c r="J21" s="113"/>
      <c r="K21" s="113"/>
      <c r="L21" s="113"/>
      <c r="M21" s="113"/>
      <c r="N21" s="113"/>
      <c r="O21" s="113"/>
      <c r="P21" s="113"/>
      <c r="Q21" s="255"/>
      <c r="R21" s="255"/>
      <c r="S21" s="255"/>
      <c r="T21" s="255"/>
      <c r="U21" s="255"/>
      <c r="V21" s="255"/>
      <c r="W21" s="255"/>
      <c r="X21" s="103"/>
      <c r="Y21" s="104"/>
      <c r="Z21" s="104"/>
      <c r="AA21" s="104"/>
      <c r="AB21" s="104"/>
      <c r="AC21" s="254" t="str">
        <f>IF(入力!BK17="入力人数に誤り","要確認",IF(ISBLANK(入力!BK17),"",入力!BK17))</f>
        <v/>
      </c>
      <c r="AD21" s="253"/>
      <c r="AE21" s="253"/>
      <c r="AF21" s="253"/>
      <c r="AG21" s="253"/>
      <c r="AH21" s="109"/>
      <c r="AI21" s="109"/>
      <c r="AJ21" s="109"/>
      <c r="AK21" s="109"/>
      <c r="AL21" s="109"/>
      <c r="AM21" s="109"/>
      <c r="AN21" s="109"/>
      <c r="AO21" s="109"/>
    </row>
    <row r="23" spans="1:41">
      <c r="A23" s="10" t="s">
        <v>66</v>
      </c>
    </row>
    <row r="24" spans="1:41">
      <c r="B24" s="227" t="s">
        <v>67</v>
      </c>
      <c r="C24" s="227"/>
      <c r="D24" s="227"/>
      <c r="E24" s="227"/>
      <c r="F24" s="227"/>
      <c r="G24" s="227"/>
      <c r="H24" s="227"/>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7"/>
      <c r="AM24" s="227"/>
      <c r="AN24" s="227"/>
      <c r="AO24" s="227"/>
    </row>
    <row r="25" spans="1:41" ht="21.75" customHeight="1">
      <c r="B25" s="187" t="s">
        <v>24</v>
      </c>
      <c r="C25" s="187"/>
      <c r="D25" s="187"/>
      <c r="E25" s="187"/>
      <c r="F25" s="187"/>
      <c r="G25" s="187"/>
      <c r="H25" s="187"/>
      <c r="I25" s="187"/>
      <c r="J25" s="187"/>
      <c r="K25" s="187"/>
      <c r="L25" s="187"/>
      <c r="M25" s="187"/>
      <c r="N25" s="187"/>
      <c r="O25" s="187"/>
      <c r="P25" s="187"/>
      <c r="Q25" s="187" t="s">
        <v>68</v>
      </c>
      <c r="R25" s="187"/>
      <c r="S25" s="187"/>
      <c r="T25" s="187"/>
      <c r="U25" s="187"/>
      <c r="V25" s="187"/>
      <c r="W25" s="187"/>
      <c r="X25" s="187" t="s">
        <v>69</v>
      </c>
      <c r="Y25" s="187"/>
      <c r="Z25" s="187"/>
      <c r="AA25" s="187"/>
      <c r="AB25" s="187"/>
      <c r="AC25" s="187" t="s">
        <v>70</v>
      </c>
      <c r="AD25" s="187"/>
      <c r="AE25" s="187"/>
      <c r="AF25" s="187"/>
      <c r="AG25" s="187"/>
      <c r="AH25" s="187" t="s">
        <v>71</v>
      </c>
      <c r="AI25" s="187"/>
      <c r="AJ25" s="187"/>
      <c r="AK25" s="187"/>
      <c r="AL25" s="187"/>
      <c r="AM25" s="187"/>
      <c r="AN25" s="187"/>
      <c r="AO25" s="187"/>
    </row>
    <row r="26" spans="1:41" ht="21.75" customHeight="1">
      <c r="B26" s="218" t="s">
        <v>6</v>
      </c>
      <c r="C26" s="219"/>
      <c r="D26" s="219"/>
      <c r="E26" s="219"/>
      <c r="F26" s="219"/>
      <c r="G26" s="219"/>
      <c r="H26" s="219"/>
      <c r="I26" s="219"/>
      <c r="J26" s="219"/>
      <c r="K26" s="219"/>
      <c r="L26" s="219"/>
      <c r="M26" s="219"/>
      <c r="N26" s="219"/>
      <c r="O26" s="219"/>
      <c r="P26" s="220"/>
      <c r="Q26" s="228" t="str">
        <f>IF(COUNTIF(入力!H3,"*陸前高田*")+COUNTIF(入力!H3,"*住田*")+COUNTIF(入力!H3,"*岩泉*")+COUNTIF(入力!H3,"*田野畑*")+COUNTIF(入力!H3,"*附属*")+COUNTIF(入力!H3,"*白百合*")+COUNTIF(入力!H3,"*岩手中学校*"),IF(ISBLANK(入力!BM14),"",入力!BM14),"")</f>
        <v/>
      </c>
      <c r="R26" s="228"/>
      <c r="S26" s="228"/>
      <c r="T26" s="228"/>
      <c r="U26" s="228"/>
      <c r="V26" s="228"/>
      <c r="W26" s="228"/>
      <c r="X26" s="229">
        <v>100</v>
      </c>
      <c r="Y26" s="229"/>
      <c r="Z26" s="229"/>
      <c r="AA26" s="229"/>
      <c r="AB26" s="229"/>
      <c r="AC26" s="230" t="str">
        <f>IF(COUNTIF(入力!H3,"*陸前高田*")+COUNTIF(入力!H3,"*住田*")+COUNTIF(入力!H3,"*岩泉*")+COUNTIF(入力!H3,"*田野畑*")+COUNTIF(入力!H3,"*附属*")+COUNTIF(入力!H3,"*白百合*")+COUNTIF(入力!H3,"*岩手中学校*"),IF(ISBLANK(入力!BM14),"",入力!BM14*X26),"")</f>
        <v/>
      </c>
      <c r="AD26" s="231"/>
      <c r="AE26" s="231"/>
      <c r="AF26" s="231"/>
      <c r="AG26" s="232"/>
      <c r="AH26" s="244"/>
      <c r="AI26" s="245"/>
      <c r="AJ26" s="245"/>
      <c r="AK26" s="245"/>
      <c r="AL26" s="245"/>
      <c r="AM26" s="245"/>
      <c r="AN26" s="245"/>
      <c r="AO26" s="246"/>
    </row>
    <row r="27" spans="1:41" ht="21.75" customHeight="1">
      <c r="B27" s="212" t="s">
        <v>73</v>
      </c>
      <c r="C27" s="213"/>
      <c r="D27" s="213"/>
      <c r="E27" s="213"/>
      <c r="F27" s="213"/>
      <c r="G27" s="213"/>
      <c r="H27" s="213"/>
      <c r="I27" s="213"/>
      <c r="J27" s="213"/>
      <c r="K27" s="213"/>
      <c r="L27" s="213"/>
      <c r="M27" s="213"/>
      <c r="N27" s="213"/>
      <c r="O27" s="213"/>
      <c r="P27" s="214"/>
      <c r="Q27" s="215" t="str">
        <f>IF(COUNTIF(入力!H3,"*陸前高田*")+COUNTIF(入力!H3,"*住田*")+COUNTIF(入力!H3,"*岩泉*")+COUNTIF(入力!H3,"*田野畑*")+COUNTIF(入力!H3,"*附属*")+COUNTIF(入力!H3,"*白百合*")+COUNTIF(入力!H3,"*岩手中学校*"),IF(ISBLANK(入力!BM15),"",入力!BM15),"")</f>
        <v/>
      </c>
      <c r="R27" s="215"/>
      <c r="S27" s="215"/>
      <c r="T27" s="215"/>
      <c r="U27" s="215"/>
      <c r="V27" s="215"/>
      <c r="W27" s="215"/>
      <c r="X27" s="216">
        <v>100</v>
      </c>
      <c r="Y27" s="216"/>
      <c r="Z27" s="216"/>
      <c r="AA27" s="216"/>
      <c r="AB27" s="216"/>
      <c r="AC27" s="233" t="str">
        <f>IF(COUNTIF(入力!H3,"*陸前高田*")+COUNTIF(入力!H3,"*住田*")+COUNTIF(入力!H3,"*岩泉*")+COUNTIF(入力!H3,"*田野畑*")+COUNTIF(入力!H3,"*附属*")+COUNTIF(入力!H3,"*白百合*")+COUNTIF(入力!H3,"*岩手中学校*"),IF(ISBLANK(入力!BM15),"",入力!BM15*X27),"")</f>
        <v/>
      </c>
      <c r="AD27" s="234"/>
      <c r="AE27" s="234"/>
      <c r="AF27" s="234"/>
      <c r="AG27" s="235"/>
      <c r="AH27" s="247"/>
      <c r="AI27" s="248"/>
      <c r="AJ27" s="248"/>
      <c r="AK27" s="248"/>
      <c r="AL27" s="248"/>
      <c r="AM27" s="248"/>
      <c r="AN27" s="248"/>
      <c r="AO27" s="249"/>
    </row>
    <row r="28" spans="1:41" ht="21.75" customHeight="1">
      <c r="B28" s="238" t="s">
        <v>72</v>
      </c>
      <c r="C28" s="239"/>
      <c r="D28" s="239"/>
      <c r="E28" s="239"/>
      <c r="F28" s="239"/>
      <c r="G28" s="239"/>
      <c r="H28" s="239"/>
      <c r="I28" s="239"/>
      <c r="J28" s="239"/>
      <c r="K28" s="239"/>
      <c r="L28" s="239"/>
      <c r="M28" s="239"/>
      <c r="N28" s="239"/>
      <c r="O28" s="239"/>
      <c r="P28" s="240"/>
      <c r="Q28" s="241" t="str">
        <f>IF(入力!BK17="入力人数に誤り","要確認",IF(ISBLANK(入力!BK17),"",入力!BK17))</f>
        <v/>
      </c>
      <c r="R28" s="241"/>
      <c r="S28" s="241"/>
      <c r="T28" s="241"/>
      <c r="U28" s="241"/>
      <c r="V28" s="241"/>
      <c r="W28" s="241"/>
      <c r="X28" s="242">
        <v>200</v>
      </c>
      <c r="Y28" s="242"/>
      <c r="Z28" s="242"/>
      <c r="AA28" s="242"/>
      <c r="AB28" s="242"/>
      <c r="AC28" s="243" t="str">
        <f>IF(入力!BK17="入力人数に誤り","要確認",IF(入力!BK17="","",Q28*X28))</f>
        <v/>
      </c>
      <c r="AD28" s="243"/>
      <c r="AE28" s="243"/>
      <c r="AF28" s="243"/>
      <c r="AG28" s="243"/>
      <c r="AH28" s="250"/>
      <c r="AI28" s="251"/>
      <c r="AJ28" s="251"/>
      <c r="AK28" s="251"/>
      <c r="AL28" s="251"/>
      <c r="AM28" s="251"/>
      <c r="AN28" s="251"/>
      <c r="AO28" s="252"/>
    </row>
    <row r="29" spans="1:41" ht="21.75" customHeight="1">
      <c r="B29" s="236" t="s">
        <v>55</v>
      </c>
      <c r="C29" s="236"/>
      <c r="D29" s="236"/>
      <c r="E29" s="236"/>
      <c r="F29" s="236"/>
      <c r="G29" s="236"/>
      <c r="H29" s="236"/>
      <c r="I29" s="236"/>
      <c r="J29" s="236"/>
      <c r="K29" s="236"/>
      <c r="L29" s="236"/>
      <c r="M29" s="236"/>
      <c r="N29" s="236"/>
      <c r="O29" s="236"/>
      <c r="P29" s="236"/>
      <c r="Q29" s="221" t="str">
        <f>IF(SUM(Q26:W28)&gt;0,SUM(Q26:W28),"")</f>
        <v/>
      </c>
      <c r="R29" s="221"/>
      <c r="S29" s="221"/>
      <c r="T29" s="221"/>
      <c r="U29" s="221"/>
      <c r="V29" s="221"/>
      <c r="W29" s="221"/>
      <c r="X29" s="237"/>
      <c r="Y29" s="237"/>
      <c r="Z29" s="237"/>
      <c r="AA29" s="237"/>
      <c r="AB29" s="237"/>
      <c r="AC29" s="222" t="str">
        <f>IF(SUM(AC26:AG28)&gt;0,SUM(AC26:AG28),"")</f>
        <v/>
      </c>
      <c r="AD29" s="222"/>
      <c r="AE29" s="222"/>
      <c r="AF29" s="222"/>
      <c r="AG29" s="222"/>
      <c r="AH29" s="236" t="str">
        <f>IF(AND(ISNUMBER(入力!BK19),ISNUMBER(入力!BN19)),CONCATENATE(入力!BK19,"月",入力!BN19,"日"),"")</f>
        <v/>
      </c>
      <c r="AI29" s="236"/>
      <c r="AJ29" s="236"/>
      <c r="AK29" s="236"/>
      <c r="AL29" s="236"/>
      <c r="AM29" s="236"/>
      <c r="AN29" s="236"/>
      <c r="AO29" s="236"/>
    </row>
    <row r="30" spans="1:41">
      <c r="B30" s="2"/>
      <c r="C30" s="2"/>
      <c r="D30" s="2"/>
      <c r="E30" s="2"/>
      <c r="F30" s="2"/>
      <c r="G30" s="2"/>
      <c r="H30" s="2"/>
      <c r="I30" s="2"/>
      <c r="J30" s="2"/>
      <c r="K30" s="2"/>
      <c r="L30" s="2"/>
      <c r="M30" s="2"/>
      <c r="N30" s="2"/>
      <c r="O30" s="2"/>
      <c r="P30" s="2"/>
      <c r="Q30" s="2"/>
      <c r="R30" s="2"/>
      <c r="S30" s="2"/>
      <c r="T30" s="2"/>
      <c r="U30" s="2"/>
      <c r="V30" s="2"/>
      <c r="W30" s="2"/>
      <c r="X30" s="14"/>
      <c r="Y30" s="14"/>
      <c r="Z30" s="14"/>
      <c r="AA30" s="14"/>
      <c r="AB30" s="14"/>
      <c r="AC30" s="14"/>
      <c r="AD30" s="14"/>
      <c r="AE30" s="14"/>
      <c r="AF30" s="14"/>
      <c r="AG30" s="14"/>
      <c r="AH30" s="2"/>
      <c r="AI30" s="2"/>
      <c r="AJ30" s="2"/>
      <c r="AK30" s="2"/>
      <c r="AL30" s="2"/>
      <c r="AM30" s="2"/>
      <c r="AN30" s="2"/>
      <c r="AO30" s="2"/>
    </row>
    <row r="31" spans="1:41">
      <c r="B31" s="2"/>
      <c r="C31" s="2"/>
      <c r="D31" s="2"/>
      <c r="E31" s="2"/>
      <c r="F31" s="2"/>
      <c r="G31" s="2"/>
      <c r="H31" s="2"/>
      <c r="I31" s="2"/>
      <c r="J31" s="2"/>
      <c r="K31" s="2"/>
      <c r="L31" s="2"/>
      <c r="M31" s="2"/>
      <c r="N31" s="2"/>
      <c r="O31" s="2"/>
      <c r="P31" s="2"/>
      <c r="Q31" s="2"/>
      <c r="R31" s="2"/>
      <c r="S31" s="2"/>
      <c r="T31" s="2"/>
      <c r="U31" s="2"/>
      <c r="V31" s="2"/>
      <c r="W31" s="2"/>
      <c r="X31" s="14"/>
      <c r="Y31" s="14"/>
      <c r="Z31" s="14"/>
      <c r="AA31" s="14"/>
      <c r="AB31" s="14"/>
      <c r="AC31" s="14"/>
      <c r="AD31" s="14"/>
      <c r="AE31" s="14"/>
      <c r="AF31" s="14"/>
      <c r="AG31" s="14"/>
      <c r="AH31" s="2"/>
      <c r="AI31" s="2"/>
      <c r="AJ31" s="2"/>
      <c r="AK31" s="2"/>
      <c r="AL31" s="2"/>
      <c r="AM31" s="2"/>
      <c r="AN31" s="2"/>
      <c r="AO31" s="2"/>
    </row>
    <row r="32" spans="1:41">
      <c r="B32" s="227" t="s">
        <v>74</v>
      </c>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row>
    <row r="33" spans="1:42" ht="21.75" customHeight="1">
      <c r="B33" s="187" t="s">
        <v>24</v>
      </c>
      <c r="C33" s="187"/>
      <c r="D33" s="187"/>
      <c r="E33" s="187"/>
      <c r="F33" s="187"/>
      <c r="G33" s="187"/>
      <c r="H33" s="187"/>
      <c r="I33" s="187"/>
      <c r="J33" s="187"/>
      <c r="K33" s="187"/>
      <c r="L33" s="187"/>
      <c r="M33" s="187"/>
      <c r="N33" s="187"/>
      <c r="O33" s="187"/>
      <c r="P33" s="187"/>
      <c r="Q33" s="187" t="s">
        <v>68</v>
      </c>
      <c r="R33" s="187"/>
      <c r="S33" s="187"/>
      <c r="T33" s="187"/>
      <c r="U33" s="187"/>
      <c r="V33" s="187"/>
      <c r="W33" s="187"/>
      <c r="X33" s="187" t="s">
        <v>69</v>
      </c>
      <c r="Y33" s="187"/>
      <c r="Z33" s="187"/>
      <c r="AA33" s="187"/>
      <c r="AB33" s="187"/>
      <c r="AC33" s="187" t="s">
        <v>70</v>
      </c>
      <c r="AD33" s="187"/>
      <c r="AE33" s="187"/>
      <c r="AF33" s="187"/>
      <c r="AG33" s="187"/>
      <c r="AH33" s="187" t="s">
        <v>27</v>
      </c>
      <c r="AI33" s="187"/>
      <c r="AJ33" s="187"/>
      <c r="AK33" s="187"/>
      <c r="AL33" s="187"/>
      <c r="AM33" s="187"/>
      <c r="AN33" s="187"/>
      <c r="AO33" s="187"/>
    </row>
    <row r="34" spans="1:42" ht="21.75" customHeight="1">
      <c r="B34" s="218" t="s">
        <v>6</v>
      </c>
      <c r="C34" s="219"/>
      <c r="D34" s="219"/>
      <c r="E34" s="219"/>
      <c r="F34" s="219"/>
      <c r="G34" s="219"/>
      <c r="H34" s="219"/>
      <c r="I34" s="219"/>
      <c r="J34" s="219"/>
      <c r="K34" s="219"/>
      <c r="L34" s="219"/>
      <c r="M34" s="219"/>
      <c r="N34" s="219"/>
      <c r="O34" s="219"/>
      <c r="P34" s="220"/>
      <c r="Q34" s="221" t="str">
        <f>IF(COUNTIF(入力!H3,"*陸前高田*")+COUNTIF(入力!H3,"*住田*")+COUNTIF(入力!H3,"*岩泉*")+COUNTIF(入力!H3,"*田野畑*")+COUNTIF(入力!H3,"*附属*")+COUNTIF(入力!H3,"*白百合*")+COUNTIF(入力!H3,"*岩手中学校*"),"",IF(ISBLANK(入力!BM14),"",入力!BM14))</f>
        <v/>
      </c>
      <c r="R34" s="221"/>
      <c r="S34" s="221"/>
      <c r="T34" s="221"/>
      <c r="U34" s="221"/>
      <c r="V34" s="221"/>
      <c r="W34" s="221"/>
      <c r="X34" s="222">
        <v>100</v>
      </c>
      <c r="Y34" s="222"/>
      <c r="Z34" s="222"/>
      <c r="AA34" s="222"/>
      <c r="AB34" s="222"/>
      <c r="AC34" s="222" t="str">
        <f>IF(COUNTIF(入力!H3,"*陸前高田*")+COUNTIF(入力!H3,"*住田*")+COUNTIF(入力!H3,"*岩泉*")+COUNTIF(入力!H3,"*田野畑*")+COUNTIF(入力!H3,"*附属*")+COUNTIF(入力!H3,"*白百合*")+COUNTIF(入力!H3,"*岩手中学校*"),"",IF(ISBLANK(入力!BM14),"",入力!BM14*X34))</f>
        <v/>
      </c>
      <c r="AD34" s="222"/>
      <c r="AE34" s="222"/>
      <c r="AF34" s="222"/>
      <c r="AG34" s="222"/>
      <c r="AH34" s="191"/>
      <c r="AI34" s="192"/>
      <c r="AJ34" s="192"/>
      <c r="AK34" s="192"/>
      <c r="AL34" s="192"/>
      <c r="AM34" s="192"/>
      <c r="AN34" s="192"/>
      <c r="AO34" s="223"/>
    </row>
    <row r="35" spans="1:42" ht="21.75" customHeight="1">
      <c r="B35" s="212" t="s">
        <v>73</v>
      </c>
      <c r="C35" s="213"/>
      <c r="D35" s="213"/>
      <c r="E35" s="213"/>
      <c r="F35" s="213"/>
      <c r="G35" s="213"/>
      <c r="H35" s="213"/>
      <c r="I35" s="213"/>
      <c r="J35" s="213"/>
      <c r="K35" s="213"/>
      <c r="L35" s="213"/>
      <c r="M35" s="213"/>
      <c r="N35" s="213"/>
      <c r="O35" s="213"/>
      <c r="P35" s="214"/>
      <c r="Q35" s="215" t="str">
        <f>IF(COUNTIF(入力!H3,"*陸前高田*")+COUNTIF(入力!H3,"*住田*")+COUNTIF(入力!H3,"*岩泉*")+COUNTIF(入力!H3,"*田野畑*")+COUNTIF(入力!H3,"*附属*")+COUNTIF(入力!H3,"*白百合*")+COUNTIF(入力!H3,"*岩手中学校*"),"",IF(ISBLANK(入力!BM15),"",入力!BM15))</f>
        <v/>
      </c>
      <c r="R35" s="215"/>
      <c r="S35" s="215"/>
      <c r="T35" s="215"/>
      <c r="U35" s="215"/>
      <c r="V35" s="215"/>
      <c r="W35" s="215"/>
      <c r="X35" s="216">
        <v>100</v>
      </c>
      <c r="Y35" s="216"/>
      <c r="Z35" s="216"/>
      <c r="AA35" s="216"/>
      <c r="AB35" s="216"/>
      <c r="AC35" s="216" t="str">
        <f>IF(COUNTIF(入力!H3,"*陸前高田*")+COUNTIF(入力!H3,"*住田*")+COUNTIF(入力!H3,"*岩泉*")+COUNTIF(入力!H3,"*田野畑*")+COUNTIF(入力!H3,"*附属*")+COUNTIF(入力!H3,"*白百合*")+COUNTIF(入力!H3,"*岩手中学校*"),"",IF(ISBLANK(入力!BM15),"",入力!BM15*X35))</f>
        <v/>
      </c>
      <c r="AD35" s="216"/>
      <c r="AE35" s="216"/>
      <c r="AF35" s="216"/>
      <c r="AG35" s="216"/>
      <c r="AH35" s="224"/>
      <c r="AI35" s="225"/>
      <c r="AJ35" s="225"/>
      <c r="AK35" s="225"/>
      <c r="AL35" s="225"/>
      <c r="AM35" s="225"/>
      <c r="AN35" s="225"/>
      <c r="AO35" s="226"/>
    </row>
    <row r="36" spans="1:42" ht="21.75" customHeight="1">
      <c r="B36" s="109" t="s">
        <v>55</v>
      </c>
      <c r="C36" s="109"/>
      <c r="D36" s="109"/>
      <c r="E36" s="109"/>
      <c r="F36" s="109"/>
      <c r="G36" s="109"/>
      <c r="H36" s="109"/>
      <c r="I36" s="109"/>
      <c r="J36" s="109"/>
      <c r="K36" s="109"/>
      <c r="L36" s="109"/>
      <c r="M36" s="109"/>
      <c r="N36" s="109"/>
      <c r="O36" s="109"/>
      <c r="P36" s="109"/>
      <c r="Q36" s="215" t="str">
        <f>IF(SUM(Q34:W35)&gt;0,SUM(Q34:W35),"")</f>
        <v/>
      </c>
      <c r="R36" s="215"/>
      <c r="S36" s="215"/>
      <c r="T36" s="215"/>
      <c r="U36" s="215"/>
      <c r="V36" s="215"/>
      <c r="W36" s="215"/>
      <c r="X36" s="217"/>
      <c r="Y36" s="217"/>
      <c r="Z36" s="217"/>
      <c r="AA36" s="217"/>
      <c r="AB36" s="217"/>
      <c r="AC36" s="216" t="str">
        <f>IF(SUM(AC34:AG35)&gt;0,SUM(AC34:AG35),"")</f>
        <v/>
      </c>
      <c r="AD36" s="216"/>
      <c r="AE36" s="216"/>
      <c r="AF36" s="216"/>
      <c r="AG36" s="216"/>
      <c r="AH36" s="109"/>
      <c r="AI36" s="109"/>
      <c r="AJ36" s="109"/>
      <c r="AK36" s="109"/>
      <c r="AL36" s="109"/>
      <c r="AM36" s="109"/>
      <c r="AN36" s="109"/>
      <c r="AO36" s="109"/>
    </row>
    <row r="38" spans="1:42">
      <c r="A38" s="262" t="s">
        <v>108</v>
      </c>
      <c r="B38" s="262"/>
      <c r="C38" s="262"/>
      <c r="D38" s="262"/>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row>
  </sheetData>
  <sheetProtection algorithmName="SHA-512" hashValue="MqFHLOqV0GWh1WPKr//Q5N+IJwAkKRJKpDx84cZnPkM9Vbte3ez/VCz+oBGduo8ORlV5jpspsdLu2vtvqgf5RA==" saltValue="mJX3afWy6lraTp0Y1VpxHQ==" spinCount="100000" sheet="1" objects="1" scenarios="1"/>
  <mergeCells count="77">
    <mergeCell ref="A38:AP38"/>
    <mergeCell ref="X7:Z7"/>
    <mergeCell ref="AA7:AH7"/>
    <mergeCell ref="AJ7:AL7"/>
    <mergeCell ref="AD2:AF2"/>
    <mergeCell ref="AG2:AH2"/>
    <mergeCell ref="AJ2:AK2"/>
    <mergeCell ref="AM2:AN2"/>
    <mergeCell ref="W6:AO6"/>
    <mergeCell ref="A9:AP9"/>
    <mergeCell ref="B11:AO11"/>
    <mergeCell ref="B12:Z12"/>
    <mergeCell ref="B13:AH13"/>
    <mergeCell ref="A15:AP15"/>
    <mergeCell ref="AH19:AO19"/>
    <mergeCell ref="B18:P18"/>
    <mergeCell ref="B19:P19"/>
    <mergeCell ref="Q19:W19"/>
    <mergeCell ref="AC19:AG19"/>
    <mergeCell ref="X18:AG18"/>
    <mergeCell ref="X19:AB19"/>
    <mergeCell ref="X28:AB28"/>
    <mergeCell ref="AC28:AG28"/>
    <mergeCell ref="AH26:AO28"/>
    <mergeCell ref="Q18:W18"/>
    <mergeCell ref="AH18:AO18"/>
    <mergeCell ref="B24:AO24"/>
    <mergeCell ref="B20:P20"/>
    <mergeCell ref="Q20:W20"/>
    <mergeCell ref="AC20:AG20"/>
    <mergeCell ref="AC21:AG21"/>
    <mergeCell ref="X20:AB20"/>
    <mergeCell ref="B21:P21"/>
    <mergeCell ref="Q21:W21"/>
    <mergeCell ref="X21:AB21"/>
    <mergeCell ref="AH21:AO21"/>
    <mergeCell ref="AH20:AO20"/>
    <mergeCell ref="B25:P25"/>
    <mergeCell ref="Q25:W25"/>
    <mergeCell ref="X25:AB25"/>
    <mergeCell ref="AC25:AG25"/>
    <mergeCell ref="AH25:AO25"/>
    <mergeCell ref="B32:AO32"/>
    <mergeCell ref="B26:P26"/>
    <mergeCell ref="Q26:W26"/>
    <mergeCell ref="X26:AB26"/>
    <mergeCell ref="AC26:AG26"/>
    <mergeCell ref="B27:P27"/>
    <mergeCell ref="Q27:W27"/>
    <mergeCell ref="X27:AB27"/>
    <mergeCell ref="AC27:AG27"/>
    <mergeCell ref="B29:P29"/>
    <mergeCell ref="Q29:W29"/>
    <mergeCell ref="X29:AB29"/>
    <mergeCell ref="AC29:AG29"/>
    <mergeCell ref="AH29:AO29"/>
    <mergeCell ref="B28:P28"/>
    <mergeCell ref="Q28:W28"/>
    <mergeCell ref="B34:P34"/>
    <mergeCell ref="Q34:W34"/>
    <mergeCell ref="X34:AB34"/>
    <mergeCell ref="AC34:AG34"/>
    <mergeCell ref="AH34:AO35"/>
    <mergeCell ref="B33:P33"/>
    <mergeCell ref="Q33:W33"/>
    <mergeCell ref="X33:AB33"/>
    <mergeCell ref="AC33:AG33"/>
    <mergeCell ref="AH33:AO33"/>
    <mergeCell ref="AH36:AO36"/>
    <mergeCell ref="B35:P35"/>
    <mergeCell ref="Q35:W35"/>
    <mergeCell ref="X35:AB35"/>
    <mergeCell ref="AC35:AG35"/>
    <mergeCell ref="B36:P36"/>
    <mergeCell ref="Q36:W36"/>
    <mergeCell ref="X36:AB36"/>
    <mergeCell ref="AC36:AG36"/>
  </mergeCells>
  <phoneticPr fontId="1"/>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FD847-8C3C-416C-A06A-C37EF2D94E1B}">
  <sheetPr>
    <tabColor theme="9" tint="0.39997558519241921"/>
  </sheetPr>
  <dimension ref="A2:AP38"/>
  <sheetViews>
    <sheetView showGridLines="0" showRowColHeaders="0" view="pageBreakPreview" zoomScaleNormal="90" zoomScaleSheetLayoutView="100" workbookViewId="0"/>
  </sheetViews>
  <sheetFormatPr defaultColWidth="1.875" defaultRowHeight="16.5"/>
  <cols>
    <col min="1" max="1" width="1.875" style="10" customWidth="1"/>
    <col min="2" max="16384" width="1.875" style="10"/>
  </cols>
  <sheetData>
    <row r="2" spans="1:42">
      <c r="AD2" s="87" t="s">
        <v>10</v>
      </c>
      <c r="AE2" s="87"/>
      <c r="AF2" s="87"/>
      <c r="AG2" s="88" t="str">
        <f>IF(ISBLANK(入力!BH9),"",入力!BH9)</f>
        <v/>
      </c>
      <c r="AH2" s="88"/>
      <c r="AI2" s="10" t="s">
        <v>11</v>
      </c>
      <c r="AJ2" s="88" t="str">
        <f>IF(ISBLANK(入力!BK9),"",入力!BK9)</f>
        <v/>
      </c>
      <c r="AK2" s="88"/>
      <c r="AL2" s="10" t="s">
        <v>12</v>
      </c>
      <c r="AM2" s="88" t="str">
        <f>IF(ISBLANK(入力!BN9),"",入力!BN9)</f>
        <v/>
      </c>
      <c r="AN2" s="88"/>
      <c r="AO2" s="10" t="s">
        <v>13</v>
      </c>
    </row>
    <row r="3" spans="1:42">
      <c r="AB3" s="11"/>
      <c r="AC3" s="11"/>
    </row>
    <row r="4" spans="1:42">
      <c r="A4" s="10" t="s">
        <v>14</v>
      </c>
    </row>
    <row r="6" spans="1:42" ht="32.25" customHeight="1">
      <c r="W6" s="265" t="str">
        <f>IF(ISBLANK(入力!H3),"",IF(AND(入力!H3="選択してください",入力!H4=""),"",IF(AND(入力!H3&lt;&gt;"選択してください",入力!H4=""),入力!H3,IF(AND(入力!H3="選択してください",入力!H4&lt;&gt;""),入力!H4,IF(AND(入力!H3&lt;&gt;"選択してください",入力!H4&lt;&gt;""),入力!H4,"")))))</f>
        <v/>
      </c>
      <c r="X6" s="265"/>
      <c r="Y6" s="265"/>
      <c r="Z6" s="265"/>
      <c r="AA6" s="265"/>
      <c r="AB6" s="265"/>
      <c r="AC6" s="265"/>
      <c r="AD6" s="265"/>
      <c r="AE6" s="265"/>
      <c r="AF6" s="265"/>
      <c r="AG6" s="265"/>
      <c r="AH6" s="265"/>
      <c r="AI6" s="265"/>
      <c r="AJ6" s="265"/>
      <c r="AK6" s="265"/>
      <c r="AL6" s="265"/>
      <c r="AM6" s="265"/>
      <c r="AN6" s="265"/>
      <c r="AO6" s="265"/>
    </row>
    <row r="7" spans="1:42" ht="32.25" customHeight="1">
      <c r="X7" s="263" t="str">
        <f>IF(AA7="","","校長")</f>
        <v/>
      </c>
      <c r="Y7" s="263"/>
      <c r="Z7" s="263"/>
      <c r="AA7" s="264" t="str">
        <f>IF(ISBLANK(入力!H5),"",入力!H5)</f>
        <v/>
      </c>
      <c r="AB7" s="264"/>
      <c r="AC7" s="264"/>
      <c r="AD7" s="264"/>
      <c r="AE7" s="264"/>
      <c r="AF7" s="264"/>
      <c r="AG7" s="264"/>
      <c r="AH7" s="264"/>
      <c r="AJ7" s="88"/>
      <c r="AK7" s="88"/>
      <c r="AL7" s="88"/>
    </row>
    <row r="9" spans="1:42" ht="19.5">
      <c r="A9" s="123" t="s">
        <v>62</v>
      </c>
      <c r="B9" s="123"/>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row>
    <row r="10" spans="1:42" ht="6" customHeight="1"/>
    <row r="11" spans="1:42">
      <c r="B11" s="266" t="s">
        <v>63</v>
      </c>
      <c r="C11" s="266"/>
      <c r="D11" s="266"/>
      <c r="E11" s="266"/>
      <c r="F11" s="266"/>
      <c r="G11" s="266"/>
      <c r="H11" s="266"/>
      <c r="I11" s="266"/>
      <c r="J11" s="266"/>
      <c r="K11" s="266"/>
      <c r="L11" s="266"/>
      <c r="M11" s="266"/>
      <c r="N11" s="266"/>
      <c r="O11" s="266"/>
      <c r="P11" s="266"/>
      <c r="Q11" s="266"/>
      <c r="R11" s="266"/>
      <c r="S11" s="266"/>
      <c r="T11" s="266"/>
      <c r="U11" s="266"/>
      <c r="V11" s="266"/>
      <c r="W11" s="266"/>
      <c r="X11" s="266"/>
      <c r="Y11" s="266"/>
      <c r="Z11" s="266"/>
      <c r="AA11" s="266"/>
      <c r="AB11" s="266"/>
      <c r="AC11" s="266"/>
      <c r="AD11" s="266"/>
      <c r="AE11" s="266"/>
      <c r="AF11" s="266"/>
      <c r="AG11" s="266"/>
      <c r="AH11" s="266"/>
      <c r="AI11" s="266"/>
      <c r="AJ11" s="266"/>
      <c r="AK11" s="266"/>
      <c r="AL11" s="266"/>
      <c r="AM11" s="266"/>
      <c r="AN11" s="266"/>
      <c r="AO11" s="266"/>
    </row>
    <row r="12" spans="1:42">
      <c r="B12" s="266" t="s">
        <v>64</v>
      </c>
      <c r="C12" s="266"/>
      <c r="D12" s="266"/>
      <c r="E12" s="266"/>
      <c r="F12" s="266"/>
      <c r="G12" s="266"/>
      <c r="H12" s="266"/>
      <c r="I12" s="266"/>
      <c r="J12" s="266"/>
      <c r="K12" s="266"/>
      <c r="L12" s="266"/>
      <c r="M12" s="266"/>
      <c r="N12" s="266"/>
      <c r="O12" s="266"/>
      <c r="P12" s="266"/>
      <c r="Q12" s="266"/>
      <c r="R12" s="266"/>
      <c r="S12" s="266"/>
      <c r="T12" s="266"/>
      <c r="U12" s="266"/>
      <c r="V12" s="266"/>
      <c r="W12" s="266"/>
      <c r="X12" s="266"/>
      <c r="Y12" s="266"/>
      <c r="Z12" s="266"/>
    </row>
    <row r="13" spans="1:42">
      <c r="B13" s="266" t="s">
        <v>98</v>
      </c>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row>
    <row r="14" spans="1:42" ht="9" customHeight="1"/>
    <row r="15" spans="1:42">
      <c r="A15" s="88" t="s">
        <v>18</v>
      </c>
      <c r="B15" s="88"/>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row>
    <row r="16" spans="1:42" ht="9.75" customHeight="1"/>
    <row r="17" spans="1:41">
      <c r="A17" s="10" t="s">
        <v>65</v>
      </c>
    </row>
    <row r="18" spans="1:41" ht="21.75" customHeight="1">
      <c r="B18" s="187" t="s">
        <v>24</v>
      </c>
      <c r="C18" s="187"/>
      <c r="D18" s="187"/>
      <c r="E18" s="187"/>
      <c r="F18" s="187"/>
      <c r="G18" s="187"/>
      <c r="H18" s="187"/>
      <c r="I18" s="187"/>
      <c r="J18" s="187"/>
      <c r="K18" s="187"/>
      <c r="L18" s="187"/>
      <c r="M18" s="187"/>
      <c r="N18" s="187"/>
      <c r="O18" s="187"/>
      <c r="P18" s="187"/>
      <c r="Q18" s="187" t="s">
        <v>105</v>
      </c>
      <c r="R18" s="187"/>
      <c r="S18" s="187"/>
      <c r="T18" s="187"/>
      <c r="U18" s="187"/>
      <c r="V18" s="187"/>
      <c r="W18" s="187"/>
      <c r="X18" s="188" t="s">
        <v>102</v>
      </c>
      <c r="Y18" s="260"/>
      <c r="Z18" s="260"/>
      <c r="AA18" s="260"/>
      <c r="AB18" s="260"/>
      <c r="AC18" s="260"/>
      <c r="AD18" s="260"/>
      <c r="AE18" s="260"/>
      <c r="AF18" s="260"/>
      <c r="AG18" s="261"/>
      <c r="AH18" s="187" t="s">
        <v>27</v>
      </c>
      <c r="AI18" s="187"/>
      <c r="AJ18" s="187"/>
      <c r="AK18" s="187"/>
      <c r="AL18" s="187"/>
      <c r="AM18" s="187"/>
      <c r="AN18" s="187"/>
      <c r="AO18" s="187"/>
    </row>
    <row r="19" spans="1:41" ht="21.75" customHeight="1">
      <c r="B19" s="256" t="s">
        <v>103</v>
      </c>
      <c r="C19" s="256"/>
      <c r="D19" s="256"/>
      <c r="E19" s="256"/>
      <c r="F19" s="256"/>
      <c r="G19" s="256"/>
      <c r="H19" s="256"/>
      <c r="I19" s="256"/>
      <c r="J19" s="256"/>
      <c r="K19" s="256"/>
      <c r="L19" s="256"/>
      <c r="M19" s="256"/>
      <c r="N19" s="256"/>
      <c r="O19" s="256"/>
      <c r="P19" s="256"/>
      <c r="Q19" s="257" t="str">
        <f>IF(ISBLANK(入力!AN28),"",入力!AN28)</f>
        <v/>
      </c>
      <c r="R19" s="257"/>
      <c r="S19" s="257"/>
      <c r="T19" s="257"/>
      <c r="U19" s="257"/>
      <c r="V19" s="257"/>
      <c r="W19" s="257"/>
      <c r="X19" s="175"/>
      <c r="Y19" s="88"/>
      <c r="Z19" s="88"/>
      <c r="AA19" s="88"/>
      <c r="AB19" s="88"/>
      <c r="AC19" s="258" t="str">
        <f>IF(ISBLANK(入力!BM26),"",入力!BM26)</f>
        <v/>
      </c>
      <c r="AD19" s="259"/>
      <c r="AE19" s="259"/>
      <c r="AF19" s="259"/>
      <c r="AG19" s="259"/>
      <c r="AH19" s="236"/>
      <c r="AI19" s="236"/>
      <c r="AJ19" s="236"/>
      <c r="AK19" s="236"/>
      <c r="AL19" s="236"/>
      <c r="AM19" s="236"/>
      <c r="AN19" s="236"/>
      <c r="AO19" s="236"/>
    </row>
    <row r="20" spans="1:41" ht="21.75" customHeight="1">
      <c r="B20" s="113" t="s">
        <v>104</v>
      </c>
      <c r="C20" s="113"/>
      <c r="D20" s="113"/>
      <c r="E20" s="113"/>
      <c r="F20" s="113"/>
      <c r="G20" s="113"/>
      <c r="H20" s="113"/>
      <c r="I20" s="113"/>
      <c r="J20" s="113"/>
      <c r="K20" s="113"/>
      <c r="L20" s="113"/>
      <c r="M20" s="113"/>
      <c r="N20" s="113"/>
      <c r="O20" s="113"/>
      <c r="P20" s="113"/>
      <c r="Q20" s="253" t="str">
        <f>IF(ISBLANK(入力!AN31),"",入力!AN31)</f>
        <v/>
      </c>
      <c r="R20" s="253"/>
      <c r="S20" s="253"/>
      <c r="T20" s="253"/>
      <c r="U20" s="253"/>
      <c r="V20" s="253"/>
      <c r="W20" s="253"/>
      <c r="X20" s="103"/>
      <c r="Y20" s="104"/>
      <c r="Z20" s="104"/>
      <c r="AA20" s="104"/>
      <c r="AB20" s="104"/>
      <c r="AC20" s="254" t="str">
        <f>IF(ISBLANK(入力!BM27),"",入力!BM27)</f>
        <v/>
      </c>
      <c r="AD20" s="253"/>
      <c r="AE20" s="253"/>
      <c r="AF20" s="253"/>
      <c r="AG20" s="253"/>
      <c r="AH20" s="109"/>
      <c r="AI20" s="109"/>
      <c r="AJ20" s="109"/>
      <c r="AK20" s="109"/>
      <c r="AL20" s="109"/>
      <c r="AM20" s="109"/>
      <c r="AN20" s="109"/>
      <c r="AO20" s="109"/>
    </row>
    <row r="21" spans="1:41" ht="21.75" customHeight="1">
      <c r="B21" s="113" t="s">
        <v>106</v>
      </c>
      <c r="C21" s="113"/>
      <c r="D21" s="113"/>
      <c r="E21" s="113"/>
      <c r="F21" s="113"/>
      <c r="G21" s="113"/>
      <c r="H21" s="113"/>
      <c r="I21" s="113"/>
      <c r="J21" s="113"/>
      <c r="K21" s="113"/>
      <c r="L21" s="113"/>
      <c r="M21" s="113"/>
      <c r="N21" s="113"/>
      <c r="O21" s="113"/>
      <c r="P21" s="113"/>
      <c r="Q21" s="255"/>
      <c r="R21" s="255"/>
      <c r="S21" s="255"/>
      <c r="T21" s="255"/>
      <c r="U21" s="255"/>
      <c r="V21" s="255"/>
      <c r="W21" s="255"/>
      <c r="X21" s="103"/>
      <c r="Y21" s="104"/>
      <c r="Z21" s="104"/>
      <c r="AA21" s="104"/>
      <c r="AB21" s="104"/>
      <c r="AC21" s="254" t="str">
        <f>IF(入力!BK29="入力人数に誤り","要確認",IF(ISBLANK(入力!BK29),"",入力!BK29))</f>
        <v/>
      </c>
      <c r="AD21" s="253"/>
      <c r="AE21" s="253"/>
      <c r="AF21" s="253"/>
      <c r="AG21" s="253"/>
      <c r="AH21" s="109"/>
      <c r="AI21" s="109"/>
      <c r="AJ21" s="109"/>
      <c r="AK21" s="109"/>
      <c r="AL21" s="109"/>
      <c r="AM21" s="109"/>
      <c r="AN21" s="109"/>
      <c r="AO21" s="109"/>
    </row>
    <row r="23" spans="1:41">
      <c r="A23" s="10" t="s">
        <v>66</v>
      </c>
    </row>
    <row r="24" spans="1:41">
      <c r="B24" s="227" t="s">
        <v>67</v>
      </c>
      <c r="C24" s="227"/>
      <c r="D24" s="227"/>
      <c r="E24" s="227"/>
      <c r="F24" s="227"/>
      <c r="G24" s="227"/>
      <c r="H24" s="227"/>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7"/>
      <c r="AM24" s="227"/>
      <c r="AN24" s="227"/>
      <c r="AO24" s="227"/>
    </row>
    <row r="25" spans="1:41" ht="21.75" customHeight="1">
      <c r="B25" s="187" t="s">
        <v>24</v>
      </c>
      <c r="C25" s="187"/>
      <c r="D25" s="187"/>
      <c r="E25" s="187"/>
      <c r="F25" s="187"/>
      <c r="G25" s="187"/>
      <c r="H25" s="187"/>
      <c r="I25" s="187"/>
      <c r="J25" s="187"/>
      <c r="K25" s="187"/>
      <c r="L25" s="187"/>
      <c r="M25" s="187"/>
      <c r="N25" s="187"/>
      <c r="O25" s="187"/>
      <c r="P25" s="187"/>
      <c r="Q25" s="187" t="s">
        <v>68</v>
      </c>
      <c r="R25" s="187"/>
      <c r="S25" s="187"/>
      <c r="T25" s="187"/>
      <c r="U25" s="187"/>
      <c r="V25" s="187"/>
      <c r="W25" s="187"/>
      <c r="X25" s="187" t="s">
        <v>69</v>
      </c>
      <c r="Y25" s="187"/>
      <c r="Z25" s="187"/>
      <c r="AA25" s="187"/>
      <c r="AB25" s="187"/>
      <c r="AC25" s="187" t="s">
        <v>70</v>
      </c>
      <c r="AD25" s="187"/>
      <c r="AE25" s="187"/>
      <c r="AF25" s="187"/>
      <c r="AG25" s="187"/>
      <c r="AH25" s="187" t="s">
        <v>71</v>
      </c>
      <c r="AI25" s="187"/>
      <c r="AJ25" s="187"/>
      <c r="AK25" s="187"/>
      <c r="AL25" s="187"/>
      <c r="AM25" s="187"/>
      <c r="AN25" s="187"/>
      <c r="AO25" s="187"/>
    </row>
    <row r="26" spans="1:41" ht="21.75" customHeight="1">
      <c r="B26" s="218" t="s">
        <v>6</v>
      </c>
      <c r="C26" s="219"/>
      <c r="D26" s="219"/>
      <c r="E26" s="219"/>
      <c r="F26" s="219"/>
      <c r="G26" s="219"/>
      <c r="H26" s="219"/>
      <c r="I26" s="219"/>
      <c r="J26" s="219"/>
      <c r="K26" s="219"/>
      <c r="L26" s="219"/>
      <c r="M26" s="219"/>
      <c r="N26" s="219"/>
      <c r="O26" s="219"/>
      <c r="P26" s="220"/>
      <c r="Q26" s="228" t="str">
        <f>IF(COUNTIF(入力!H3,"*陸前高田*")+COUNTIF(入力!H3,"*住田*")+COUNTIF(入力!H3,"*岩泉*")+COUNTIF(入力!H3,"*田野畑*")+COUNTIF(入力!H3,"*附属*")+COUNTIF(入力!H3,"*白百合*")+COUNTIF(入力!H3,"*岩手中学校*"),IF(ISBLANK(入力!BM26),"",入力!BM26),"")</f>
        <v/>
      </c>
      <c r="R26" s="228"/>
      <c r="S26" s="228"/>
      <c r="T26" s="228"/>
      <c r="U26" s="228"/>
      <c r="V26" s="228"/>
      <c r="W26" s="228"/>
      <c r="X26" s="229">
        <v>175</v>
      </c>
      <c r="Y26" s="229"/>
      <c r="Z26" s="229"/>
      <c r="AA26" s="229"/>
      <c r="AB26" s="229"/>
      <c r="AC26" s="230" t="str">
        <f>IF(COUNTIF(入力!H3,"*陸前高田*")+COUNTIF(入力!H3,"*住田*")+COUNTIF(入力!H3,"*岩泉*")+COUNTIF(入力!H3,"*田野畑*")+COUNTIF(入力!H3,"*附属*")+COUNTIF(入力!H3,"*白百合*")+COUNTIF(入力!H3,"*岩手中学校*"),IF(ISBLANK(入力!BM26),"",入力!BM26*X26),"")</f>
        <v/>
      </c>
      <c r="AD26" s="231"/>
      <c r="AE26" s="231"/>
      <c r="AF26" s="231"/>
      <c r="AG26" s="232"/>
      <c r="AH26" s="244"/>
      <c r="AI26" s="245"/>
      <c r="AJ26" s="245"/>
      <c r="AK26" s="245"/>
      <c r="AL26" s="245"/>
      <c r="AM26" s="245"/>
      <c r="AN26" s="245"/>
      <c r="AO26" s="246"/>
    </row>
    <row r="27" spans="1:41" ht="21.75" customHeight="1">
      <c r="B27" s="212" t="s">
        <v>73</v>
      </c>
      <c r="C27" s="213"/>
      <c r="D27" s="213"/>
      <c r="E27" s="213"/>
      <c r="F27" s="213"/>
      <c r="G27" s="213"/>
      <c r="H27" s="213"/>
      <c r="I27" s="213"/>
      <c r="J27" s="213"/>
      <c r="K27" s="213"/>
      <c r="L27" s="213"/>
      <c r="M27" s="213"/>
      <c r="N27" s="213"/>
      <c r="O27" s="213"/>
      <c r="P27" s="214"/>
      <c r="Q27" s="215" t="str">
        <f>IF(COUNTIF(入力!H3,"*陸前高田*")+COUNTIF(入力!H3,"*住田*")+COUNTIF(入力!H3,"*岩泉*")+COUNTIF(入力!H3,"*田野畑*")+COUNTIF(入力!H3,"*附属*")+COUNTIF(入力!H3,"*白百合*")+COUNTIF(入力!H3,"*岩手中学校*"),IF(ISBLANK(入力!BM27),"",入力!BM27),"")</f>
        <v/>
      </c>
      <c r="R27" s="215"/>
      <c r="S27" s="215"/>
      <c r="T27" s="215"/>
      <c r="U27" s="215"/>
      <c r="V27" s="215"/>
      <c r="W27" s="215"/>
      <c r="X27" s="216">
        <v>175</v>
      </c>
      <c r="Y27" s="216"/>
      <c r="Z27" s="216"/>
      <c r="AA27" s="216"/>
      <c r="AB27" s="216"/>
      <c r="AC27" s="233" t="str">
        <f>IF(COUNTIF(入力!H3,"*陸前高田*")+COUNTIF(入力!H3,"*住田*")+COUNTIF(入力!H3,"*岩泉*")+COUNTIF(入力!H3,"*田野畑*")+COUNTIF(入力!H3,"*附属*")+COUNTIF(入力!H3,"*白百合*")+COUNTIF(入力!H3,"*岩手中学校*"),IF(ISBLANK(入力!BM27),"",入力!BM27*X27),"")</f>
        <v/>
      </c>
      <c r="AD27" s="234"/>
      <c r="AE27" s="234"/>
      <c r="AF27" s="234"/>
      <c r="AG27" s="235"/>
      <c r="AH27" s="247"/>
      <c r="AI27" s="248"/>
      <c r="AJ27" s="248"/>
      <c r="AK27" s="248"/>
      <c r="AL27" s="248"/>
      <c r="AM27" s="248"/>
      <c r="AN27" s="248"/>
      <c r="AO27" s="249"/>
    </row>
    <row r="28" spans="1:41" ht="21.75" customHeight="1">
      <c r="B28" s="238" t="s">
        <v>72</v>
      </c>
      <c r="C28" s="239"/>
      <c r="D28" s="239"/>
      <c r="E28" s="239"/>
      <c r="F28" s="239"/>
      <c r="G28" s="239"/>
      <c r="H28" s="239"/>
      <c r="I28" s="239"/>
      <c r="J28" s="239"/>
      <c r="K28" s="239"/>
      <c r="L28" s="239"/>
      <c r="M28" s="239"/>
      <c r="N28" s="239"/>
      <c r="O28" s="239"/>
      <c r="P28" s="240"/>
      <c r="Q28" s="241" t="str">
        <f>IF(入力!BK29="入力人数に誤り","要確認",IF(ISBLANK(入力!BK29),"",入力!BK29))</f>
        <v/>
      </c>
      <c r="R28" s="241"/>
      <c r="S28" s="241"/>
      <c r="T28" s="241"/>
      <c r="U28" s="241"/>
      <c r="V28" s="241"/>
      <c r="W28" s="241"/>
      <c r="X28" s="242">
        <v>350</v>
      </c>
      <c r="Y28" s="242"/>
      <c r="Z28" s="242"/>
      <c r="AA28" s="242"/>
      <c r="AB28" s="242"/>
      <c r="AC28" s="243" t="str">
        <f>IF(入力!BK29="入力人数に誤り","要確認",IF(入力!BK29="","",Q28*X28))</f>
        <v/>
      </c>
      <c r="AD28" s="243"/>
      <c r="AE28" s="243"/>
      <c r="AF28" s="243"/>
      <c r="AG28" s="243"/>
      <c r="AH28" s="250"/>
      <c r="AI28" s="251"/>
      <c r="AJ28" s="251"/>
      <c r="AK28" s="251"/>
      <c r="AL28" s="251"/>
      <c r="AM28" s="251"/>
      <c r="AN28" s="251"/>
      <c r="AO28" s="252"/>
    </row>
    <row r="29" spans="1:41" ht="21.75" customHeight="1">
      <c r="B29" s="236" t="s">
        <v>55</v>
      </c>
      <c r="C29" s="236"/>
      <c r="D29" s="236"/>
      <c r="E29" s="236"/>
      <c r="F29" s="236"/>
      <c r="G29" s="236"/>
      <c r="H29" s="236"/>
      <c r="I29" s="236"/>
      <c r="J29" s="236"/>
      <c r="K29" s="236"/>
      <c r="L29" s="236"/>
      <c r="M29" s="236"/>
      <c r="N29" s="236"/>
      <c r="O29" s="236"/>
      <c r="P29" s="236"/>
      <c r="Q29" s="221" t="str">
        <f>IF(SUM(Q26:W28)&gt;0,SUM(Q26:W28),"")</f>
        <v/>
      </c>
      <c r="R29" s="221"/>
      <c r="S29" s="221"/>
      <c r="T29" s="221"/>
      <c r="U29" s="221"/>
      <c r="V29" s="221"/>
      <c r="W29" s="221"/>
      <c r="X29" s="237"/>
      <c r="Y29" s="237"/>
      <c r="Z29" s="237"/>
      <c r="AA29" s="237"/>
      <c r="AB29" s="237"/>
      <c r="AC29" s="222" t="str">
        <f>IF(SUM(AC26:AG28)&gt;0,SUM(AC26:AG28),"")</f>
        <v/>
      </c>
      <c r="AD29" s="222"/>
      <c r="AE29" s="222"/>
      <c r="AF29" s="222"/>
      <c r="AG29" s="222"/>
      <c r="AH29" s="236" t="str">
        <f>IF(AND(ISNUMBER(入力!BK31),ISNUMBER(入力!BN31)),CONCATENATE(入力!BK31,"月",入力!BN31,"日"),"")</f>
        <v/>
      </c>
      <c r="AI29" s="236"/>
      <c r="AJ29" s="236"/>
      <c r="AK29" s="236"/>
      <c r="AL29" s="236"/>
      <c r="AM29" s="236"/>
      <c r="AN29" s="236"/>
      <c r="AO29" s="236"/>
    </row>
    <row r="30" spans="1:41">
      <c r="B30" s="2"/>
      <c r="C30" s="2"/>
      <c r="D30" s="2"/>
      <c r="E30" s="2"/>
      <c r="F30" s="2"/>
      <c r="G30" s="2"/>
      <c r="H30" s="2"/>
      <c r="I30" s="2"/>
      <c r="J30" s="2"/>
      <c r="K30" s="2"/>
      <c r="L30" s="2"/>
      <c r="M30" s="2"/>
      <c r="N30" s="2"/>
      <c r="O30" s="2"/>
      <c r="P30" s="2"/>
      <c r="Q30" s="2"/>
      <c r="R30" s="2"/>
      <c r="S30" s="2"/>
      <c r="T30" s="2"/>
      <c r="U30" s="2"/>
      <c r="V30" s="2"/>
      <c r="W30" s="2"/>
      <c r="X30" s="14"/>
      <c r="Y30" s="14"/>
      <c r="Z30" s="14"/>
      <c r="AA30" s="14"/>
      <c r="AB30" s="14"/>
      <c r="AC30" s="14"/>
      <c r="AD30" s="14"/>
      <c r="AE30" s="14"/>
      <c r="AF30" s="14"/>
      <c r="AG30" s="14"/>
      <c r="AH30" s="2"/>
      <c r="AI30" s="2"/>
      <c r="AJ30" s="2"/>
      <c r="AK30" s="2"/>
      <c r="AL30" s="2"/>
      <c r="AM30" s="2"/>
      <c r="AN30" s="2"/>
      <c r="AO30" s="2"/>
    </row>
    <row r="31" spans="1:41">
      <c r="B31" s="2"/>
      <c r="C31" s="2"/>
      <c r="D31" s="2"/>
      <c r="E31" s="2"/>
      <c r="F31" s="2"/>
      <c r="G31" s="2"/>
      <c r="H31" s="2"/>
      <c r="I31" s="2"/>
      <c r="J31" s="2"/>
      <c r="K31" s="2"/>
      <c r="L31" s="2"/>
      <c r="M31" s="2"/>
      <c r="N31" s="2"/>
      <c r="O31" s="2"/>
      <c r="P31" s="2"/>
      <c r="Q31" s="2"/>
      <c r="R31" s="2"/>
      <c r="S31" s="2"/>
      <c r="T31" s="2"/>
      <c r="U31" s="2"/>
      <c r="V31" s="2"/>
      <c r="W31" s="2"/>
      <c r="X31" s="14"/>
      <c r="Y31" s="14"/>
      <c r="Z31" s="14"/>
      <c r="AA31" s="14"/>
      <c r="AB31" s="14"/>
      <c r="AC31" s="14"/>
      <c r="AD31" s="14"/>
      <c r="AE31" s="14"/>
      <c r="AF31" s="14"/>
      <c r="AG31" s="14"/>
      <c r="AH31" s="2"/>
      <c r="AI31" s="2"/>
      <c r="AJ31" s="2"/>
      <c r="AK31" s="2"/>
      <c r="AL31" s="2"/>
      <c r="AM31" s="2"/>
      <c r="AN31" s="2"/>
      <c r="AO31" s="2"/>
    </row>
    <row r="32" spans="1:41">
      <c r="B32" s="227" t="s">
        <v>74</v>
      </c>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row>
    <row r="33" spans="1:42" ht="21.75" customHeight="1">
      <c r="B33" s="187" t="s">
        <v>24</v>
      </c>
      <c r="C33" s="187"/>
      <c r="D33" s="187"/>
      <c r="E33" s="187"/>
      <c r="F33" s="187"/>
      <c r="G33" s="187"/>
      <c r="H33" s="187"/>
      <c r="I33" s="187"/>
      <c r="J33" s="187"/>
      <c r="K33" s="187"/>
      <c r="L33" s="187"/>
      <c r="M33" s="187"/>
      <c r="N33" s="187"/>
      <c r="O33" s="187"/>
      <c r="P33" s="187"/>
      <c r="Q33" s="187" t="s">
        <v>68</v>
      </c>
      <c r="R33" s="187"/>
      <c r="S33" s="187"/>
      <c r="T33" s="187"/>
      <c r="U33" s="187"/>
      <c r="V33" s="187"/>
      <c r="W33" s="187"/>
      <c r="X33" s="187" t="s">
        <v>69</v>
      </c>
      <c r="Y33" s="187"/>
      <c r="Z33" s="187"/>
      <c r="AA33" s="187"/>
      <c r="AB33" s="187"/>
      <c r="AC33" s="187" t="s">
        <v>70</v>
      </c>
      <c r="AD33" s="187"/>
      <c r="AE33" s="187"/>
      <c r="AF33" s="187"/>
      <c r="AG33" s="187"/>
      <c r="AH33" s="187" t="s">
        <v>27</v>
      </c>
      <c r="AI33" s="187"/>
      <c r="AJ33" s="187"/>
      <c r="AK33" s="187"/>
      <c r="AL33" s="187"/>
      <c r="AM33" s="187"/>
      <c r="AN33" s="187"/>
      <c r="AO33" s="187"/>
    </row>
    <row r="34" spans="1:42" ht="21.75" customHeight="1">
      <c r="B34" s="218" t="s">
        <v>6</v>
      </c>
      <c r="C34" s="219"/>
      <c r="D34" s="219"/>
      <c r="E34" s="219"/>
      <c r="F34" s="219"/>
      <c r="G34" s="219"/>
      <c r="H34" s="219"/>
      <c r="I34" s="219"/>
      <c r="J34" s="219"/>
      <c r="K34" s="219"/>
      <c r="L34" s="219"/>
      <c r="M34" s="219"/>
      <c r="N34" s="219"/>
      <c r="O34" s="219"/>
      <c r="P34" s="220"/>
      <c r="Q34" s="221" t="str">
        <f>IF(COUNTIF(入力!H3,"*陸前高田*")+COUNTIF(入力!H3,"*住田*")+COUNTIF(入力!H3,"*岩泉*")+COUNTIF(入力!H3,"*田野畑*")+COUNTIF(入力!H3,"*附属*")+COUNTIF(入力!H3,"*白百合*")+COUNTIF(入力!H3,"*岩手中学校*"),"",IF(ISBLANK(入力!BM26),"",入力!BM26))</f>
        <v/>
      </c>
      <c r="R34" s="221"/>
      <c r="S34" s="221"/>
      <c r="T34" s="221"/>
      <c r="U34" s="221"/>
      <c r="V34" s="221"/>
      <c r="W34" s="221"/>
      <c r="X34" s="222">
        <v>175</v>
      </c>
      <c r="Y34" s="222"/>
      <c r="Z34" s="222"/>
      <c r="AA34" s="222"/>
      <c r="AB34" s="222"/>
      <c r="AC34" s="222" t="str">
        <f>IF(COUNTIF(入力!H3,"*陸前高田*")+COUNTIF(入力!H3,"*住田*")+COUNTIF(入力!H3,"*岩泉*")+COUNTIF(入力!H3,"*田野畑*")+COUNTIF(入力!H3,"*附属*")+COUNTIF(入力!H3,"*白百合*")+COUNTIF(入力!H3,"*岩手中学校*"),"",IF(ISBLANK(入力!BM26),"",入力!BM26*X34))</f>
        <v/>
      </c>
      <c r="AD34" s="222"/>
      <c r="AE34" s="222"/>
      <c r="AF34" s="222"/>
      <c r="AG34" s="222"/>
      <c r="AH34" s="191"/>
      <c r="AI34" s="192"/>
      <c r="AJ34" s="192"/>
      <c r="AK34" s="192"/>
      <c r="AL34" s="192"/>
      <c r="AM34" s="192"/>
      <c r="AN34" s="192"/>
      <c r="AO34" s="223"/>
    </row>
    <row r="35" spans="1:42" ht="21.75" customHeight="1">
      <c r="B35" s="212" t="s">
        <v>73</v>
      </c>
      <c r="C35" s="213"/>
      <c r="D35" s="213"/>
      <c r="E35" s="213"/>
      <c r="F35" s="213"/>
      <c r="G35" s="213"/>
      <c r="H35" s="213"/>
      <c r="I35" s="213"/>
      <c r="J35" s="213"/>
      <c r="K35" s="213"/>
      <c r="L35" s="213"/>
      <c r="M35" s="213"/>
      <c r="N35" s="213"/>
      <c r="O35" s="213"/>
      <c r="P35" s="214"/>
      <c r="Q35" s="215" t="str">
        <f>IF(COUNTIF(入力!H3,"*陸前高田*")+COUNTIF(入力!H3,"*住田*")+COUNTIF(入力!H3,"*岩泉*")+COUNTIF(入力!H3,"*田野畑*")+COUNTIF(入力!H3,"*附属*")+COUNTIF(入力!H3,"*白百合*")+COUNTIF(入力!H3,"*岩手中学校*"),"",IF(ISBLANK(入力!BM27),"",入力!BM27))</f>
        <v/>
      </c>
      <c r="R35" s="215"/>
      <c r="S35" s="215"/>
      <c r="T35" s="215"/>
      <c r="U35" s="215"/>
      <c r="V35" s="215"/>
      <c r="W35" s="215"/>
      <c r="X35" s="216">
        <v>175</v>
      </c>
      <c r="Y35" s="216"/>
      <c r="Z35" s="216"/>
      <c r="AA35" s="216"/>
      <c r="AB35" s="216"/>
      <c r="AC35" s="216" t="str">
        <f>IF(COUNTIF(入力!H3,"*陸前高田*")+COUNTIF(入力!H3,"*住田*")+COUNTIF(入力!H3,"*岩泉*")+COUNTIF(入力!H3,"*田野畑*")+COUNTIF(入力!H3,"*附属*")+COUNTIF(入力!H3,"*白百合*")+COUNTIF(入力!H3,"*岩手中学校*"),"",IF(ISBLANK(入力!BM27),"",入力!BM27*X35))</f>
        <v/>
      </c>
      <c r="AD35" s="216"/>
      <c r="AE35" s="216"/>
      <c r="AF35" s="216"/>
      <c r="AG35" s="216"/>
      <c r="AH35" s="224"/>
      <c r="AI35" s="225"/>
      <c r="AJ35" s="225"/>
      <c r="AK35" s="225"/>
      <c r="AL35" s="225"/>
      <c r="AM35" s="225"/>
      <c r="AN35" s="225"/>
      <c r="AO35" s="226"/>
    </row>
    <row r="36" spans="1:42" ht="21.75" customHeight="1">
      <c r="B36" s="109" t="s">
        <v>55</v>
      </c>
      <c r="C36" s="109"/>
      <c r="D36" s="109"/>
      <c r="E36" s="109"/>
      <c r="F36" s="109"/>
      <c r="G36" s="109"/>
      <c r="H36" s="109"/>
      <c r="I36" s="109"/>
      <c r="J36" s="109"/>
      <c r="K36" s="109"/>
      <c r="L36" s="109"/>
      <c r="M36" s="109"/>
      <c r="N36" s="109"/>
      <c r="O36" s="109"/>
      <c r="P36" s="109"/>
      <c r="Q36" s="215" t="str">
        <f>IF(SUM(Q34:W35)&gt;0,SUM(Q34:W35),"")</f>
        <v/>
      </c>
      <c r="R36" s="215"/>
      <c r="S36" s="215"/>
      <c r="T36" s="215"/>
      <c r="U36" s="215"/>
      <c r="V36" s="215"/>
      <c r="W36" s="215"/>
      <c r="X36" s="217"/>
      <c r="Y36" s="217"/>
      <c r="Z36" s="217"/>
      <c r="AA36" s="217"/>
      <c r="AB36" s="217"/>
      <c r="AC36" s="216" t="str">
        <f>IF(SUM(AC34:AG35)&gt;0,SUM(AC34:AG35),"")</f>
        <v/>
      </c>
      <c r="AD36" s="216"/>
      <c r="AE36" s="216"/>
      <c r="AF36" s="216"/>
      <c r="AG36" s="216"/>
      <c r="AH36" s="109"/>
      <c r="AI36" s="109"/>
      <c r="AJ36" s="109"/>
      <c r="AK36" s="109"/>
      <c r="AL36" s="109"/>
      <c r="AM36" s="109"/>
      <c r="AN36" s="109"/>
      <c r="AO36" s="109"/>
    </row>
    <row r="38" spans="1:42">
      <c r="A38" s="262" t="s">
        <v>108</v>
      </c>
      <c r="B38" s="262"/>
      <c r="C38" s="262"/>
      <c r="D38" s="262"/>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row>
  </sheetData>
  <sheetProtection algorithmName="SHA-512" hashValue="RK6x8lr3S0Qp+1NMTE0K++kVX1dArpTbspKRNKCYtnP9MBctYQWBsjYGmriHtPhCfJTBrpwlSXqOPUm5vJqB8g==" saltValue="9dLkfn+AbuYgn3TYJV8AgQ==" spinCount="100000" sheet="1" objects="1" scenarios="1"/>
  <mergeCells count="77">
    <mergeCell ref="AH36:AO36"/>
    <mergeCell ref="A38:AP38"/>
    <mergeCell ref="B35:P35"/>
    <mergeCell ref="Q35:W35"/>
    <mergeCell ref="X35:AB35"/>
    <mergeCell ref="AC35:AG35"/>
    <mergeCell ref="B36:P36"/>
    <mergeCell ref="Q36:W36"/>
    <mergeCell ref="X36:AB36"/>
    <mergeCell ref="AC36:AG36"/>
    <mergeCell ref="B33:P33"/>
    <mergeCell ref="Q33:W33"/>
    <mergeCell ref="X33:AB33"/>
    <mergeCell ref="AC33:AG33"/>
    <mergeCell ref="AH33:AO33"/>
    <mergeCell ref="B34:P34"/>
    <mergeCell ref="Q34:W34"/>
    <mergeCell ref="X34:AB34"/>
    <mergeCell ref="AC34:AG34"/>
    <mergeCell ref="AH34:AO35"/>
    <mergeCell ref="B32:AO32"/>
    <mergeCell ref="B27:P27"/>
    <mergeCell ref="Q27:W27"/>
    <mergeCell ref="X27:AB27"/>
    <mergeCell ref="AC27:AG27"/>
    <mergeCell ref="B28:P28"/>
    <mergeCell ref="Q28:W28"/>
    <mergeCell ref="X28:AB28"/>
    <mergeCell ref="AC28:AG28"/>
    <mergeCell ref="B29:P29"/>
    <mergeCell ref="Q29:W29"/>
    <mergeCell ref="X29:AB29"/>
    <mergeCell ref="AC29:AG29"/>
    <mergeCell ref="AH29:AO29"/>
    <mergeCell ref="AH21:AO21"/>
    <mergeCell ref="B26:P26"/>
    <mergeCell ref="Q26:W26"/>
    <mergeCell ref="X26:AB26"/>
    <mergeCell ref="AC26:AG26"/>
    <mergeCell ref="AH26:AO28"/>
    <mergeCell ref="B25:P25"/>
    <mergeCell ref="Q25:W25"/>
    <mergeCell ref="X25:AB25"/>
    <mergeCell ref="AC25:AG25"/>
    <mergeCell ref="AH25:AO25"/>
    <mergeCell ref="A15:AP15"/>
    <mergeCell ref="B24:AO24"/>
    <mergeCell ref="B19:P19"/>
    <mergeCell ref="Q19:W19"/>
    <mergeCell ref="X19:AB19"/>
    <mergeCell ref="AC19:AG19"/>
    <mergeCell ref="AH19:AO19"/>
    <mergeCell ref="B20:P20"/>
    <mergeCell ref="Q20:W20"/>
    <mergeCell ref="X20:AB20"/>
    <mergeCell ref="AC20:AG20"/>
    <mergeCell ref="AH20:AO20"/>
    <mergeCell ref="B21:P21"/>
    <mergeCell ref="Q21:W21"/>
    <mergeCell ref="X21:AB21"/>
    <mergeCell ref="AC21:AG21"/>
    <mergeCell ref="B18:P18"/>
    <mergeCell ref="Q18:W18"/>
    <mergeCell ref="X18:AG18"/>
    <mergeCell ref="AH18:AO18"/>
    <mergeCell ref="AD2:AF2"/>
    <mergeCell ref="AG2:AH2"/>
    <mergeCell ref="AJ2:AK2"/>
    <mergeCell ref="AM2:AN2"/>
    <mergeCell ref="W6:AO6"/>
    <mergeCell ref="X7:Z7"/>
    <mergeCell ref="AA7:AH7"/>
    <mergeCell ref="AJ7:AL7"/>
    <mergeCell ref="A9:AP9"/>
    <mergeCell ref="B11:AO11"/>
    <mergeCell ref="B12:Z12"/>
    <mergeCell ref="B13:AH13"/>
  </mergeCells>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入力</vt:lpstr>
      <vt:lpstr>共済契約申込書(様式1)</vt:lpstr>
      <vt:lpstr>被共済者数及び共済掛金納入予定書(様式2-1)</vt:lpstr>
      <vt:lpstr>認定結果報告書 (小学校・義務前期)</vt:lpstr>
      <vt:lpstr>認定結果報告書 (中学校・義務後期)</vt:lpstr>
      <vt:lpstr>'共済契約申込書(様式1)'!Print_Area</vt:lpstr>
      <vt:lpstr>'認定結果報告書 (小学校・義務前期)'!Print_Area</vt:lpstr>
      <vt:lpstr>'認定結果報告書 (中学校・義務後期)'!Print_Area</vt:lpstr>
      <vt:lpstr>'被共済者数及び共済掛金納入予定書(様式2-1)'!Print_Area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岩手県学校安全互助会</cp:lastModifiedBy>
  <cp:lastPrinted>2023-12-13T02:55:31Z</cp:lastPrinted>
  <dcterms:created xsi:type="dcterms:W3CDTF">2022-08-01T04:09:31Z</dcterms:created>
  <dcterms:modified xsi:type="dcterms:W3CDTF">2025-02-12T00:30:33Z</dcterms:modified>
</cp:coreProperties>
</file>